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Common\Masters\2025 Updated Paperwork\LPA Forms\"/>
    </mc:Choice>
  </mc:AlternateContent>
  <xr:revisionPtr revIDLastSave="0" documentId="8_{BA6C776C-70F4-4093-AD24-DE8A37E3F1A4}" xr6:coauthVersionLast="47" xr6:coauthVersionMax="47" xr10:uidLastSave="{00000000-0000-0000-0000-000000000000}"/>
  <bookViews>
    <workbookView xWindow="2268" yWindow="2268" windowWidth="15552" windowHeight="8376" xr2:uid="{00000000-000D-0000-FFFF-FFFF00000000}"/>
  </bookViews>
  <sheets>
    <sheet name="5-Year Projection" sheetId="1" r:id="rId1"/>
    <sheet name="CIP"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 l="1"/>
  <c r="E8" i="1"/>
  <c r="F8" i="1"/>
  <c r="G8" i="1" s="1"/>
  <c r="A9" i="1"/>
  <c r="E9" i="1"/>
  <c r="F9" i="1" s="1"/>
  <c r="A10" i="1"/>
  <c r="E10" i="1"/>
  <c r="F10" i="1"/>
  <c r="G10" i="1" s="1"/>
  <c r="H10" i="1" s="1"/>
  <c r="A11" i="1"/>
  <c r="A12" i="1" s="1"/>
  <c r="A13" i="1" s="1"/>
  <c r="A14" i="1" s="1"/>
  <c r="A15" i="1" s="1"/>
  <c r="A16" i="1" s="1"/>
  <c r="A17" i="1" s="1"/>
  <c r="A18" i="1" s="1"/>
  <c r="A19" i="1" s="1"/>
  <c r="A20" i="1" s="1"/>
  <c r="A21" i="1" s="1"/>
  <c r="A22" i="1" s="1"/>
  <c r="A23" i="1" s="1"/>
  <c r="A24" i="1" s="1"/>
  <c r="A25" i="1" s="1"/>
  <c r="A26" i="1" s="1"/>
  <c r="A27" i="1" s="1"/>
  <c r="A28" i="1" s="1"/>
  <c r="A29" i="1" s="1"/>
  <c r="A30" i="1" s="1"/>
  <c r="A31" i="1" s="1"/>
  <c r="E11" i="1"/>
  <c r="F11" i="1"/>
  <c r="G11" i="1" s="1"/>
  <c r="H11" i="1" s="1"/>
  <c r="E12" i="1"/>
  <c r="F12" i="1" s="1"/>
  <c r="G12" i="1" s="1"/>
  <c r="H12" i="1" s="1"/>
  <c r="E13" i="1"/>
  <c r="F13" i="1"/>
  <c r="G13" i="1"/>
  <c r="H13" i="1" s="1"/>
  <c r="E14" i="1"/>
  <c r="F14" i="1" s="1"/>
  <c r="G14" i="1" s="1"/>
  <c r="H14" i="1" s="1"/>
  <c r="E15" i="1"/>
  <c r="F15" i="1" s="1"/>
  <c r="G15" i="1" s="1"/>
  <c r="H15" i="1" s="1"/>
  <c r="E16" i="1"/>
  <c r="F16" i="1" s="1"/>
  <c r="G16" i="1" s="1"/>
  <c r="H16" i="1" s="1"/>
  <c r="E17" i="1"/>
  <c r="F17" i="1"/>
  <c r="G17" i="1" s="1"/>
  <c r="H17" i="1" s="1"/>
  <c r="E18" i="1"/>
  <c r="F18" i="1"/>
  <c r="G18" i="1" s="1"/>
  <c r="H18" i="1" s="1"/>
  <c r="E19" i="1"/>
  <c r="F19" i="1"/>
  <c r="G19" i="1" s="1"/>
  <c r="H19" i="1" s="1"/>
  <c r="D20" i="1"/>
  <c r="D31" i="1" s="1"/>
  <c r="E23" i="1"/>
  <c r="F23" i="1"/>
  <c r="G23" i="1"/>
  <c r="H23" i="1" s="1"/>
  <c r="E24" i="1"/>
  <c r="F24" i="1"/>
  <c r="G24" i="1"/>
  <c r="H24" i="1" s="1"/>
  <c r="E25" i="1"/>
  <c r="F25" i="1" s="1"/>
  <c r="G25" i="1" s="1"/>
  <c r="H25" i="1" s="1"/>
  <c r="E26" i="1"/>
  <c r="F26" i="1" s="1"/>
  <c r="G26" i="1" s="1"/>
  <c r="H26" i="1" s="1"/>
  <c r="E27" i="1"/>
  <c r="F27" i="1" s="1"/>
  <c r="G27" i="1" s="1"/>
  <c r="H27" i="1" s="1"/>
  <c r="E28" i="1"/>
  <c r="F28" i="1"/>
  <c r="G28" i="1" s="1"/>
  <c r="H28" i="1" s="1"/>
  <c r="D29" i="1"/>
  <c r="H10" i="2"/>
  <c r="J10" i="2" s="1"/>
  <c r="H11" i="2"/>
  <c r="J11" i="2"/>
  <c r="K11" i="2"/>
  <c r="L11" i="2"/>
  <c r="H12" i="2"/>
  <c r="J12" i="2" s="1"/>
  <c r="K12" i="2" s="1"/>
  <c r="L12" i="2" s="1"/>
  <c r="H13" i="2"/>
  <c r="J13" i="2"/>
  <c r="K13" i="2"/>
  <c r="L13" i="2"/>
  <c r="H14" i="2"/>
  <c r="J14" i="2" s="1"/>
  <c r="K14" i="2" s="1"/>
  <c r="L14" i="2" s="1"/>
  <c r="H15" i="2"/>
  <c r="J15" i="2"/>
  <c r="K15" i="2"/>
  <c r="L15" i="2"/>
  <c r="H16" i="2"/>
  <c r="J16" i="2" s="1"/>
  <c r="K16" i="2" s="1"/>
  <c r="L16" i="2" s="1"/>
  <c r="H17" i="2"/>
  <c r="J17" i="2"/>
  <c r="K17" i="2"/>
  <c r="L17" i="2"/>
  <c r="H18" i="2"/>
  <c r="J18" i="2" s="1"/>
  <c r="K18" i="2" s="1"/>
  <c r="L18" i="2" s="1"/>
  <c r="H19" i="2"/>
  <c r="J19" i="2"/>
  <c r="K19" i="2"/>
  <c r="L19" i="2"/>
  <c r="H20" i="2"/>
  <c r="J20" i="2" s="1"/>
  <c r="K20" i="2" s="1"/>
  <c r="L20" i="2" s="1"/>
  <c r="H21" i="2"/>
  <c r="J21" i="2"/>
  <c r="K21" i="2"/>
  <c r="L21" i="2"/>
  <c r="H22" i="2"/>
  <c r="J22" i="2" s="1"/>
  <c r="K22" i="2" s="1"/>
  <c r="L22" i="2" s="1"/>
  <c r="H23" i="2"/>
  <c r="J23" i="2"/>
  <c r="K23" i="2"/>
  <c r="L23" i="2"/>
  <c r="H24" i="2"/>
  <c r="J24" i="2" s="1"/>
  <c r="K24" i="2" s="1"/>
  <c r="L24" i="2" s="1"/>
  <c r="H25" i="2"/>
  <c r="J25" i="2"/>
  <c r="K25" i="2"/>
  <c r="L25" i="2"/>
  <c r="H26" i="2"/>
  <c r="J26" i="2" s="1"/>
  <c r="K26" i="2" s="1"/>
  <c r="L26" i="2" s="1"/>
  <c r="H27" i="2"/>
  <c r="J27" i="2"/>
  <c r="K27" i="2"/>
  <c r="L27" i="2"/>
  <c r="H28" i="2"/>
  <c r="J28" i="2" s="1"/>
  <c r="K28" i="2" s="1"/>
  <c r="L28" i="2" s="1"/>
  <c r="H29" i="2"/>
  <c r="J29" i="2"/>
  <c r="K29" i="2"/>
  <c r="L29" i="2"/>
  <c r="H30" i="2"/>
  <c r="J30" i="2" s="1"/>
  <c r="K30" i="2" s="1"/>
  <c r="L30" i="2" s="1"/>
  <c r="H31" i="2"/>
  <c r="J31" i="2"/>
  <c r="K31" i="2"/>
  <c r="L31" i="2"/>
  <c r="H32" i="2"/>
  <c r="J32" i="2" s="1"/>
  <c r="K32" i="2" s="1"/>
  <c r="L32" i="2" s="1"/>
  <c r="H33" i="2"/>
  <c r="J33" i="2"/>
  <c r="K33" i="2"/>
  <c r="L33" i="2"/>
  <c r="H34" i="2"/>
  <c r="J34" i="2" s="1"/>
  <c r="K34" i="2" s="1"/>
  <c r="L34" i="2" s="1"/>
  <c r="H35" i="2"/>
  <c r="J35" i="2"/>
  <c r="K35" i="2"/>
  <c r="L35" i="2"/>
  <c r="H36" i="2"/>
  <c r="J36" i="2" s="1"/>
  <c r="K36" i="2" s="1"/>
  <c r="L36" i="2" s="1"/>
  <c r="H37" i="2"/>
  <c r="J37" i="2"/>
  <c r="K37" i="2"/>
  <c r="L37" i="2"/>
  <c r="H38" i="2"/>
  <c r="J38" i="2" s="1"/>
  <c r="K38" i="2" s="1"/>
  <c r="L38" i="2" s="1"/>
  <c r="H39" i="2"/>
  <c r="J39" i="2"/>
  <c r="K39" i="2"/>
  <c r="L39" i="2"/>
  <c r="H40" i="2"/>
  <c r="J40" i="2" s="1"/>
  <c r="K40" i="2" s="1"/>
  <c r="L40" i="2" s="1"/>
  <c r="H41" i="2"/>
  <c r="J41" i="2"/>
  <c r="K41" i="2"/>
  <c r="L41" i="2"/>
  <c r="H42" i="2"/>
  <c r="J42" i="2" s="1"/>
  <c r="K42" i="2" s="1"/>
  <c r="L42" i="2" s="1"/>
  <c r="H43" i="2"/>
  <c r="J43" i="2"/>
  <c r="K43" i="2"/>
  <c r="L43" i="2"/>
  <c r="H44" i="2"/>
  <c r="J44" i="2" s="1"/>
  <c r="K44" i="2" s="1"/>
  <c r="L44" i="2" s="1"/>
  <c r="H52" i="2"/>
  <c r="K10" i="2" l="1"/>
  <c r="J52" i="2"/>
  <c r="G9" i="1"/>
  <c r="H9" i="1" s="1"/>
  <c r="F20" i="1"/>
  <c r="F29" i="1"/>
  <c r="G20" i="1"/>
  <c r="G31" i="1" s="1"/>
  <c r="H8" i="1"/>
  <c r="H20" i="1" s="1"/>
  <c r="H31" i="1" s="1"/>
  <c r="H29" i="1"/>
  <c r="G29" i="1"/>
  <c r="E20" i="1"/>
  <c r="E31" i="1" s="1"/>
  <c r="E29" i="1"/>
  <c r="F31" i="1" l="1"/>
  <c r="L10" i="2"/>
  <c r="L52" i="2" s="1"/>
  <c r="K52" i="2"/>
</calcChain>
</file>

<file path=xl/sharedStrings.xml><?xml version="1.0" encoding="utf-8"?>
<sst xmlns="http://schemas.openxmlformats.org/spreadsheetml/2006/main" count="109" uniqueCount="89">
  <si>
    <t>FIVE YEAR BUDGET PROJECTION</t>
  </si>
  <si>
    <t xml:space="preserve">INFLATION FACTOR (%) - </t>
  </si>
  <si>
    <t>*Enter information only in shaded cells</t>
  </si>
  <si>
    <t>LINE</t>
  </si>
  <si>
    <t>EXPENSES</t>
  </si>
  <si>
    <t>Current Year</t>
  </si>
  <si>
    <t>Year 2</t>
  </si>
  <si>
    <t>Year 3</t>
  </si>
  <si>
    <t>Year 4</t>
  </si>
  <si>
    <t>Year 5</t>
  </si>
  <si>
    <t>OPERATIONS &amp; MAINTENANCE</t>
  </si>
  <si>
    <t>Salaries and benefits</t>
  </si>
  <si>
    <t>Contract operation and maintenance</t>
  </si>
  <si>
    <t>Power and other utilities</t>
  </si>
  <si>
    <t>Fees</t>
  </si>
  <si>
    <t>Treatment chemicals</t>
  </si>
  <si>
    <t>Coliform monitoring</t>
  </si>
  <si>
    <t>Chemical monitoring</t>
  </si>
  <si>
    <t>Transportation</t>
  </si>
  <si>
    <t>Materials, supplies, and parts</t>
  </si>
  <si>
    <t>Miscellaneous</t>
  </si>
  <si>
    <t>Total Operation and Maintenance</t>
  </si>
  <si>
    <t>GENERAL &amp; ADMINISTRATIVE</t>
  </si>
  <si>
    <t>Engineering and professional services</t>
  </si>
  <si>
    <t>Depreciation and amortization</t>
  </si>
  <si>
    <t>Insurance</t>
  </si>
  <si>
    <t>Total General and Administrative</t>
  </si>
  <si>
    <t>TOTAL EXPENSES</t>
  </si>
  <si>
    <t>Report Prepared by: ____________________________________________</t>
  </si>
  <si>
    <t>Date: ____________________</t>
  </si>
  <si>
    <t xml:space="preserve"> Title: ____________________________________________</t>
  </si>
  <si>
    <t>SIMPLIFIED CAPITAL IMPROVEMENT PLAN</t>
  </si>
  <si>
    <t xml:space="preserve">Date: </t>
  </si>
  <si>
    <t>System ID No.:</t>
  </si>
  <si>
    <t xml:space="preserve">System Name: </t>
  </si>
  <si>
    <t xml:space="preserve">Service Connections: </t>
  </si>
  <si>
    <t>MONTHLY</t>
  </si>
  <si>
    <t>AVG</t>
  </si>
  <si>
    <t>RESERVE</t>
  </si>
  <si>
    <t>UNIT</t>
  </si>
  <si>
    <t>INSTALLED</t>
  </si>
  <si>
    <t>LIFE,</t>
  </si>
  <si>
    <t>ANNUAL</t>
  </si>
  <si>
    <t>PER</t>
  </si>
  <si>
    <t>QTY</t>
  </si>
  <si>
    <t>COMPONENT</t>
  </si>
  <si>
    <t>COST</t>
  </si>
  <si>
    <t>YEARS</t>
  </si>
  <si>
    <t>CUSTOMER</t>
  </si>
  <si>
    <t>Depth:</t>
  </si>
  <si>
    <t>Submersible Pump, 3 HP</t>
  </si>
  <si>
    <t>Submersible Pump, 5 HP</t>
  </si>
  <si>
    <t>Pressure Tank</t>
  </si>
  <si>
    <t>Gallons:</t>
  </si>
  <si>
    <t>Storage Tank, Plastic</t>
  </si>
  <si>
    <t>Storage Tank, Steel</t>
  </si>
  <si>
    <t>Storage Tank, Concrete</t>
  </si>
  <si>
    <t>Master Meter, 2"</t>
  </si>
  <si>
    <t>Master Meter, 3"</t>
  </si>
  <si>
    <t>Master Meter, 4"</t>
  </si>
  <si>
    <t>Hypochlorinator w/ Tank &amp; Pump, Complete</t>
  </si>
  <si>
    <t>Standpipe Hydrant, 1-1/2"</t>
  </si>
  <si>
    <t>Standpipe Hydrant, 2-1/2"</t>
  </si>
  <si>
    <t>Distribution Valve, 2"</t>
  </si>
  <si>
    <t>Distribution Valve, 3"</t>
  </si>
  <si>
    <t>Distribution Valve, 4"</t>
  </si>
  <si>
    <t xml:space="preserve">TOTALS: </t>
  </si>
  <si>
    <t>Report Prepared by (Title): ______________________________________________________</t>
  </si>
  <si>
    <t>NOTE:  Installed costs are averages, and include all materials and contracted labor and equipment.</t>
  </si>
  <si>
    <t>Noncommunity Water System</t>
  </si>
  <si>
    <t>PWS I.D. Number:</t>
  </si>
  <si>
    <t>Pipe w/ sand bedding, 1"  (Enter linear feet for quantity)</t>
  </si>
  <si>
    <t>Pipe w/ sand bedding, 2"  (Enter linear feet for quantity)</t>
  </si>
  <si>
    <t>Pipe w/ sand bedding, 3"  (Enter linear feet for quantity)</t>
  </si>
  <si>
    <t>Pipe w/ sand bedding, 4"  (Enter linear feet for quantity)</t>
  </si>
  <si>
    <t>Drilled Well, 6", steel casing</t>
  </si>
  <si>
    <t>Drilled Well, 8", steel casing</t>
  </si>
  <si>
    <t>Drilled Well, 12", steel casing</t>
  </si>
  <si>
    <t>Booster Pump Station, 25 HP, complete</t>
  </si>
  <si>
    <t>Booster Pump Station Electrical Controls</t>
  </si>
  <si>
    <t>Wellhead Electrical Controls</t>
  </si>
  <si>
    <t>Storage Tank, Redwood</t>
  </si>
  <si>
    <t>Pipe w/ sand bedding, 6"  (Enter linear feet for quantity)</t>
  </si>
  <si>
    <t>Distribution Valve, 6"</t>
  </si>
  <si>
    <t>Submersible Pump, 20 HP (1 standby spare)</t>
  </si>
  <si>
    <t>Air &amp; Vacuum Relief Valve, Typical</t>
  </si>
  <si>
    <t>Customer Meter w/ Box &amp; Shutoff, Complete</t>
  </si>
  <si>
    <t>CIP Reserve (from Sheet 2, Column J Total)</t>
  </si>
  <si>
    <t>System Name:________________________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</si>
</sst>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4" x14ac:knownFonts="1">
    <font>
      <sz val="10"/>
      <name val="Arial"/>
    </font>
    <font>
      <sz val="12"/>
      <color indexed="8"/>
      <name val="Arial"/>
      <family val="2"/>
    </font>
    <font>
      <sz val="12"/>
      <name val="Arial"/>
      <family val="2"/>
    </font>
    <font>
      <b/>
      <sz val="12"/>
      <color indexed="8"/>
      <name val="Arial"/>
      <family val="2"/>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auto="1"/>
      </right>
      <top/>
      <bottom style="medium">
        <color auto="1"/>
      </bottom>
      <diagonal/>
    </border>
    <border>
      <left/>
      <right style="medium">
        <color auto="1"/>
      </right>
      <top/>
      <bottom/>
      <diagonal/>
    </border>
  </borders>
  <cellStyleXfs count="1">
    <xf numFmtId="0" fontId="0" fillId="0" borderId="0"/>
  </cellStyleXfs>
  <cellXfs count="51">
    <xf numFmtId="0" fontId="0" fillId="0" borderId="0" xfId="0"/>
    <xf numFmtId="0" fontId="1" fillId="0" borderId="0" xfId="0" applyFont="1" applyAlignment="1">
      <alignment horizontal="right"/>
    </xf>
    <xf numFmtId="0" fontId="1" fillId="0" borderId="0" xfId="0" applyFont="1" applyAlignment="1">
      <alignment horizontal="center"/>
    </xf>
    <xf numFmtId="0" fontId="1" fillId="0" borderId="0" xfId="0" applyFont="1" applyAlignment="1">
      <alignment horizontal="left"/>
    </xf>
    <xf numFmtId="0" fontId="2" fillId="0" borderId="0" xfId="0" applyFont="1"/>
    <xf numFmtId="0" fontId="1" fillId="2" borderId="0" xfId="0" applyFont="1" applyFill="1"/>
    <xf numFmtId="0" fontId="1" fillId="0" borderId="1" xfId="0" applyFont="1" applyBorder="1" applyAlignment="1">
      <alignment horizontal="center"/>
    </xf>
    <xf numFmtId="0" fontId="1" fillId="0" borderId="1" xfId="0" applyFont="1" applyBorder="1" applyAlignment="1">
      <alignment horizontal="left"/>
    </xf>
    <xf numFmtId="0" fontId="1" fillId="0" borderId="2" xfId="0" applyFont="1" applyBorder="1" applyAlignment="1">
      <alignment horizontal="center"/>
    </xf>
    <xf numFmtId="0" fontId="1" fillId="0" borderId="2" xfId="0" applyFont="1" applyBorder="1"/>
    <xf numFmtId="0" fontId="1" fillId="0" borderId="1" xfId="0" applyFont="1" applyBorder="1"/>
    <xf numFmtId="2" fontId="1" fillId="2" borderId="1" xfId="0" applyNumberFormat="1" applyFont="1" applyFill="1" applyBorder="1"/>
    <xf numFmtId="2" fontId="1" fillId="0" borderId="1" xfId="0" applyNumberFormat="1" applyFont="1" applyBorder="1"/>
    <xf numFmtId="164" fontId="1" fillId="0" borderId="1" xfId="0" applyNumberFormat="1" applyFont="1" applyBorder="1"/>
    <xf numFmtId="2" fontId="1" fillId="0" borderId="0" xfId="0" applyNumberFormat="1" applyFont="1"/>
    <xf numFmtId="0" fontId="3" fillId="0" borderId="0" xfId="0" applyFont="1" applyAlignment="1">
      <alignment horizontal="left"/>
    </xf>
    <xf numFmtId="165" fontId="1" fillId="2" borderId="13" xfId="0" applyNumberFormat="1" applyFont="1" applyFill="1" applyBorder="1" applyAlignment="1">
      <alignment horizontal="center"/>
    </xf>
    <xf numFmtId="0" fontId="1" fillId="0" borderId="13" xfId="0" applyFont="1" applyBorder="1" applyAlignment="1">
      <alignment horizont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left" vertical="center"/>
    </xf>
    <xf numFmtId="0" fontId="1" fillId="0" borderId="6" xfId="0" applyFont="1" applyBorder="1" applyAlignment="1">
      <alignment horizontal="left" vertical="center"/>
    </xf>
    <xf numFmtId="0" fontId="1" fillId="2" borderId="1" xfId="0" applyFont="1" applyFill="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0" xfId="0" applyFont="1" applyBorder="1" applyAlignment="1">
      <alignment horizontal="right" vertical="center"/>
    </xf>
    <xf numFmtId="0" fontId="1" fillId="2" borderId="11" xfId="0" applyFont="1" applyFill="1" applyBorder="1" applyAlignment="1">
      <alignment horizontal="left" vertical="center"/>
    </xf>
    <xf numFmtId="0" fontId="1" fillId="0" borderId="1" xfId="0" applyFont="1" applyBorder="1" applyAlignment="1">
      <alignment horizontal="right" vertical="center"/>
    </xf>
    <xf numFmtId="2" fontId="1" fillId="0" borderId="1" xfId="0" applyNumberFormat="1" applyFont="1" applyBorder="1" applyAlignment="1">
      <alignment horizontal="right" vertical="center"/>
    </xf>
    <xf numFmtId="0" fontId="1" fillId="0" borderId="11" xfId="0" applyFont="1" applyBorder="1" applyAlignment="1">
      <alignment horizontal="left" vertical="center"/>
    </xf>
    <xf numFmtId="1" fontId="1" fillId="0" borderId="9" xfId="0" applyNumberFormat="1" applyFont="1" applyBorder="1" applyAlignment="1">
      <alignment horizontal="left" vertical="center"/>
    </xf>
    <xf numFmtId="165" fontId="1" fillId="0" borderId="1" xfId="0" applyNumberFormat="1" applyFont="1" applyBorder="1" applyAlignment="1">
      <alignment horizontal="right" vertical="center"/>
    </xf>
    <xf numFmtId="0" fontId="1" fillId="0" borderId="3" xfId="0" applyFont="1" applyBorder="1" applyAlignment="1">
      <alignment horizontal="left" vertical="center"/>
    </xf>
    <xf numFmtId="0" fontId="1" fillId="0" borderId="1"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3" fillId="0" borderId="5" xfId="0" applyFont="1" applyBorder="1" applyAlignment="1">
      <alignment horizontal="left" vertical="center"/>
    </xf>
    <xf numFmtId="14" fontId="1" fillId="2" borderId="13" xfId="0" applyNumberFormat="1" applyFont="1" applyFill="1" applyBorder="1" applyAlignment="1">
      <alignment horizontal="left" vertical="center"/>
    </xf>
    <xf numFmtId="0" fontId="1" fillId="2" borderId="10" xfId="0" applyFont="1" applyFill="1" applyBorder="1" applyAlignment="1">
      <alignment horizontal="left" vertical="center"/>
    </xf>
    <xf numFmtId="0" fontId="1" fillId="3" borderId="10" xfId="0" applyFont="1" applyFill="1" applyBorder="1" applyAlignment="1">
      <alignment horizontal="left" vertical="center"/>
    </xf>
    <xf numFmtId="0" fontId="1" fillId="2" borderId="13" xfId="0" applyFont="1" applyFill="1" applyBorder="1" applyAlignment="1">
      <alignment horizontal="left" vertical="center"/>
    </xf>
    <xf numFmtId="0" fontId="1" fillId="0" borderId="16" xfId="0" applyFont="1" applyBorder="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2" borderId="0" xfId="0" applyFont="1" applyFill="1" applyAlignment="1">
      <alignment horizontal="left" vertical="center"/>
    </xf>
    <xf numFmtId="0" fontId="3" fillId="0" borderId="0" xfId="0" applyFont="1" applyAlignment="1">
      <alignment horizontal="right" vertical="center"/>
    </xf>
    <xf numFmtId="164" fontId="1" fillId="0" borderId="0" xfId="0" applyNumberFormat="1" applyFont="1" applyAlignment="1">
      <alignment horizontal="right" vertical="center"/>
    </xf>
    <xf numFmtId="0" fontId="1" fillId="0" borderId="15"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8"/>
  <sheetViews>
    <sheetView showGridLines="0" tabSelected="1" zoomScaleNormal="100" workbookViewId="0"/>
  </sheetViews>
  <sheetFormatPr defaultColWidth="8.44140625" defaultRowHeight="15" x14ac:dyDescent="0.25"/>
  <cols>
    <col min="1" max="1" width="6.88671875" style="4" customWidth="1"/>
    <col min="2" max="2" width="5.33203125" style="4" customWidth="1"/>
    <col min="3" max="3" width="45.6640625" style="4" customWidth="1"/>
    <col min="4" max="8" width="14" style="4" customWidth="1"/>
    <col min="9" max="16384" width="8.44140625" style="4"/>
  </cols>
  <sheetData>
    <row r="1" spans="1:8" ht="15.6" x14ac:dyDescent="0.3">
      <c r="A1" s="15" t="s">
        <v>0</v>
      </c>
      <c r="B1" s="2"/>
      <c r="C1" s="3"/>
      <c r="D1" s="3"/>
      <c r="E1" s="3"/>
      <c r="F1" s="3"/>
      <c r="G1" s="3"/>
      <c r="H1" s="3"/>
    </row>
    <row r="2" spans="1:8" x14ac:dyDescent="0.25">
      <c r="A2" s="3" t="s">
        <v>69</v>
      </c>
      <c r="B2" s="2"/>
      <c r="C2" s="3"/>
      <c r="D2" s="3"/>
      <c r="F2" s="1" t="s">
        <v>1</v>
      </c>
      <c r="G2" s="16">
        <v>5</v>
      </c>
      <c r="H2" s="3"/>
    </row>
    <row r="3" spans="1:8" x14ac:dyDescent="0.25">
      <c r="A3" s="2"/>
      <c r="B3" s="2"/>
      <c r="C3" s="2"/>
      <c r="D3" s="2"/>
      <c r="E3" s="2"/>
      <c r="F3" s="2"/>
      <c r="G3" s="2"/>
      <c r="H3" s="2"/>
    </row>
    <row r="4" spans="1:8" x14ac:dyDescent="0.25">
      <c r="B4" s="2"/>
      <c r="C4" s="3" t="s">
        <v>88</v>
      </c>
      <c r="D4" s="1"/>
      <c r="E4" s="2"/>
      <c r="F4" s="1" t="s">
        <v>70</v>
      </c>
      <c r="G4" s="17"/>
      <c r="H4" s="2"/>
    </row>
    <row r="5" spans="1:8" x14ac:dyDescent="0.25">
      <c r="C5" s="5" t="s">
        <v>2</v>
      </c>
    </row>
    <row r="6" spans="1:8" x14ac:dyDescent="0.25">
      <c r="A6" s="6" t="s">
        <v>3</v>
      </c>
      <c r="B6" s="7" t="s">
        <v>4</v>
      </c>
      <c r="C6" s="6"/>
      <c r="D6" s="6" t="s">
        <v>5</v>
      </c>
      <c r="E6" s="6" t="s">
        <v>6</v>
      </c>
      <c r="F6" s="6" t="s">
        <v>7</v>
      </c>
      <c r="G6" s="6" t="s">
        <v>8</v>
      </c>
      <c r="H6" s="6" t="s">
        <v>9</v>
      </c>
    </row>
    <row r="7" spans="1:8" x14ac:dyDescent="0.25">
      <c r="A7" s="8">
        <v>1</v>
      </c>
      <c r="B7" s="9" t="s">
        <v>10</v>
      </c>
      <c r="C7" s="9"/>
      <c r="D7" s="9"/>
      <c r="E7" s="9"/>
      <c r="F7" s="9"/>
      <c r="G7" s="9"/>
      <c r="H7" s="9"/>
    </row>
    <row r="8" spans="1:8" x14ac:dyDescent="0.25">
      <c r="A8" s="6">
        <f t="shared" ref="A8:A31" si="0">A7+1</f>
        <v>2</v>
      </c>
      <c r="B8" s="10"/>
      <c r="C8" s="10" t="s">
        <v>11</v>
      </c>
      <c r="D8" s="11"/>
      <c r="E8" s="12">
        <f>D8*(G2/100)+D8</f>
        <v>0</v>
      </c>
      <c r="F8" s="12">
        <f>E8*(G2/100)+E8</f>
        <v>0</v>
      </c>
      <c r="G8" s="12">
        <f>F8*(G2/100)+F8</f>
        <v>0</v>
      </c>
      <c r="H8" s="12">
        <f>G8*(G2/100)+G8</f>
        <v>0</v>
      </c>
    </row>
    <row r="9" spans="1:8" x14ac:dyDescent="0.25">
      <c r="A9" s="6">
        <f t="shared" si="0"/>
        <v>3</v>
      </c>
      <c r="B9" s="10"/>
      <c r="C9" s="10" t="s">
        <v>12</v>
      </c>
      <c r="D9" s="11"/>
      <c r="E9" s="12">
        <f>D9*(G2/100)+D9</f>
        <v>0</v>
      </c>
      <c r="F9" s="12">
        <f>E9*(G2/100)+E9</f>
        <v>0</v>
      </c>
      <c r="G9" s="12">
        <f>F9*(G2/100)+F9</f>
        <v>0</v>
      </c>
      <c r="H9" s="12">
        <f>G9*(G2/100)+G9</f>
        <v>0</v>
      </c>
    </row>
    <row r="10" spans="1:8" x14ac:dyDescent="0.25">
      <c r="A10" s="6">
        <f t="shared" si="0"/>
        <v>4</v>
      </c>
      <c r="B10" s="10"/>
      <c r="C10" s="10" t="s">
        <v>13</v>
      </c>
      <c r="D10" s="11"/>
      <c r="E10" s="12">
        <f>D10*(G2/100)+D10</f>
        <v>0</v>
      </c>
      <c r="F10" s="12">
        <f>E10*(G2/100)+E10</f>
        <v>0</v>
      </c>
      <c r="G10" s="12">
        <f>F10*(G2/100)+F10</f>
        <v>0</v>
      </c>
      <c r="H10" s="12">
        <f>G10*(G2/100)+G10</f>
        <v>0</v>
      </c>
    </row>
    <row r="11" spans="1:8" x14ac:dyDescent="0.25">
      <c r="A11" s="6">
        <f t="shared" si="0"/>
        <v>5</v>
      </c>
      <c r="B11" s="10"/>
      <c r="C11" s="10" t="s">
        <v>14</v>
      </c>
      <c r="D11" s="11"/>
      <c r="E11" s="12">
        <f>D11*(G2/100)+D11</f>
        <v>0</v>
      </c>
      <c r="F11" s="12">
        <f>E11*(G2/100)+E11</f>
        <v>0</v>
      </c>
      <c r="G11" s="12">
        <f>F11*(G2/100)+F11</f>
        <v>0</v>
      </c>
      <c r="H11" s="12">
        <f>G11*(G2/100)+G11</f>
        <v>0</v>
      </c>
    </row>
    <row r="12" spans="1:8" x14ac:dyDescent="0.25">
      <c r="A12" s="6">
        <f t="shared" si="0"/>
        <v>6</v>
      </c>
      <c r="B12" s="10"/>
      <c r="C12" s="10" t="s">
        <v>15</v>
      </c>
      <c r="D12" s="11"/>
      <c r="E12" s="12">
        <f>D12*(G2/100)+D12</f>
        <v>0</v>
      </c>
      <c r="F12" s="12">
        <f>E12*(G2/100)+E12</f>
        <v>0</v>
      </c>
      <c r="G12" s="12">
        <f>F12*(G2/100)+F12</f>
        <v>0</v>
      </c>
      <c r="H12" s="12">
        <f>G12*(G2/100)+G12</f>
        <v>0</v>
      </c>
    </row>
    <row r="13" spans="1:8" x14ac:dyDescent="0.25">
      <c r="A13" s="6">
        <f t="shared" si="0"/>
        <v>7</v>
      </c>
      <c r="B13" s="10"/>
      <c r="C13" s="10" t="s">
        <v>16</v>
      </c>
      <c r="D13" s="11"/>
      <c r="E13" s="12">
        <f>D13*(G2/100)+D13</f>
        <v>0</v>
      </c>
      <c r="F13" s="12">
        <f>E13*(G2/100)+E13</f>
        <v>0</v>
      </c>
      <c r="G13" s="12">
        <f>F13*(G2/100)+F13</f>
        <v>0</v>
      </c>
      <c r="H13" s="12">
        <f>G13*(G2/100)+G13</f>
        <v>0</v>
      </c>
    </row>
    <row r="14" spans="1:8" x14ac:dyDescent="0.25">
      <c r="A14" s="6">
        <f t="shared" si="0"/>
        <v>8</v>
      </c>
      <c r="B14" s="10"/>
      <c r="C14" s="10" t="s">
        <v>17</v>
      </c>
      <c r="D14" s="11"/>
      <c r="E14" s="12">
        <f>D14*(G2/100)+D14</f>
        <v>0</v>
      </c>
      <c r="F14" s="12">
        <f>E14*(G2/100)+E14</f>
        <v>0</v>
      </c>
      <c r="G14" s="12">
        <f>F14*(G2/100)+F14</f>
        <v>0</v>
      </c>
      <c r="H14" s="12">
        <f>G14*(G2/100)+G14</f>
        <v>0</v>
      </c>
    </row>
    <row r="15" spans="1:8" x14ac:dyDescent="0.25">
      <c r="A15" s="6">
        <f t="shared" si="0"/>
        <v>9</v>
      </c>
      <c r="B15" s="10"/>
      <c r="C15" s="10" t="s">
        <v>18</v>
      </c>
      <c r="D15" s="11"/>
      <c r="E15" s="12">
        <f>D15*(G2/100)+D15</f>
        <v>0</v>
      </c>
      <c r="F15" s="12">
        <f>E15*(G2/100)+E15</f>
        <v>0</v>
      </c>
      <c r="G15" s="12">
        <f>F15*(G2/100)+F15</f>
        <v>0</v>
      </c>
      <c r="H15" s="12">
        <f>G15*(G2/100)+G15</f>
        <v>0</v>
      </c>
    </row>
    <row r="16" spans="1:8" x14ac:dyDescent="0.25">
      <c r="A16" s="6">
        <f t="shared" si="0"/>
        <v>10</v>
      </c>
      <c r="B16" s="10"/>
      <c r="C16" s="10" t="s">
        <v>19</v>
      </c>
      <c r="D16" s="11"/>
      <c r="E16" s="12">
        <f>D16*(G2/100)+D16</f>
        <v>0</v>
      </c>
      <c r="F16" s="12">
        <f>E16*(G2/100)+E16</f>
        <v>0</v>
      </c>
      <c r="G16" s="12">
        <f>F16*(G2/100)+F16</f>
        <v>0</v>
      </c>
      <c r="H16" s="12">
        <f>G16*(G2/100)+G16</f>
        <v>0</v>
      </c>
    </row>
    <row r="17" spans="1:8" x14ac:dyDescent="0.25">
      <c r="A17" s="6">
        <f t="shared" si="0"/>
        <v>11</v>
      </c>
      <c r="B17" s="10"/>
      <c r="C17" s="10" t="s">
        <v>20</v>
      </c>
      <c r="D17" s="11"/>
      <c r="E17" s="12">
        <f>D17*(G2/100)+D17</f>
        <v>0</v>
      </c>
      <c r="F17" s="12">
        <f>E17*(G2/100)+E17</f>
        <v>0</v>
      </c>
      <c r="G17" s="12">
        <f>F17*(G2/100)+F17</f>
        <v>0</v>
      </c>
      <c r="H17" s="12">
        <f>G17*(G2/100)+G17</f>
        <v>0</v>
      </c>
    </row>
    <row r="18" spans="1:8" x14ac:dyDescent="0.25">
      <c r="A18" s="6">
        <f t="shared" si="0"/>
        <v>12</v>
      </c>
      <c r="B18" s="10"/>
      <c r="C18" s="10"/>
      <c r="D18" s="11"/>
      <c r="E18" s="12">
        <f>D18*(G2/100)+D18</f>
        <v>0</v>
      </c>
      <c r="F18" s="12">
        <f>E18*(G2/100)+E18</f>
        <v>0</v>
      </c>
      <c r="G18" s="12">
        <f>F18*(G2/100)+F18</f>
        <v>0</v>
      </c>
      <c r="H18" s="12">
        <f>G18*(G2/100)+G18</f>
        <v>0</v>
      </c>
    </row>
    <row r="19" spans="1:8" x14ac:dyDescent="0.25">
      <c r="A19" s="6">
        <f t="shared" si="0"/>
        <v>13</v>
      </c>
      <c r="B19" s="10"/>
      <c r="C19" s="10"/>
      <c r="D19" s="11"/>
      <c r="E19" s="12">
        <f>D19*(G2/100)+D19</f>
        <v>0</v>
      </c>
      <c r="F19" s="12">
        <f>E19*(G2/100)+E19</f>
        <v>0</v>
      </c>
      <c r="G19" s="12">
        <f>F19*(G2/100)+F19</f>
        <v>0</v>
      </c>
      <c r="H19" s="12">
        <f>G19*(G2/100)+G19</f>
        <v>0</v>
      </c>
    </row>
    <row r="20" spans="1:8" x14ac:dyDescent="0.25">
      <c r="A20" s="6">
        <f t="shared" si="0"/>
        <v>14</v>
      </c>
      <c r="B20" s="10"/>
      <c r="C20" s="10" t="s">
        <v>21</v>
      </c>
      <c r="D20" s="13">
        <f>SUM(D8:D19)</f>
        <v>0</v>
      </c>
      <c r="E20" s="13">
        <f>SUM(E8:E19)</f>
        <v>0</v>
      </c>
      <c r="F20" s="13">
        <f>SUM(F8:F19)</f>
        <v>0</v>
      </c>
      <c r="G20" s="13">
        <f>SUM(G8:G19)</f>
        <v>0</v>
      </c>
      <c r="H20" s="13">
        <f>SUM(H8:H19)</f>
        <v>0</v>
      </c>
    </row>
    <row r="21" spans="1:8" x14ac:dyDescent="0.25">
      <c r="A21" s="6">
        <f t="shared" si="0"/>
        <v>15</v>
      </c>
      <c r="B21" s="10"/>
      <c r="C21" s="10"/>
      <c r="D21" s="12"/>
      <c r="E21" s="12"/>
      <c r="F21" s="12"/>
      <c r="G21" s="12"/>
      <c r="H21" s="12"/>
    </row>
    <row r="22" spans="1:8" x14ac:dyDescent="0.25">
      <c r="A22" s="6">
        <f t="shared" si="0"/>
        <v>16</v>
      </c>
      <c r="B22" s="10" t="s">
        <v>22</v>
      </c>
      <c r="C22" s="10"/>
      <c r="D22" s="12"/>
      <c r="E22" s="12"/>
      <c r="F22" s="12"/>
      <c r="G22" s="12"/>
      <c r="H22" s="12"/>
    </row>
    <row r="23" spans="1:8" x14ac:dyDescent="0.25">
      <c r="A23" s="6">
        <f t="shared" si="0"/>
        <v>17</v>
      </c>
      <c r="B23" s="10"/>
      <c r="C23" s="10" t="s">
        <v>23</v>
      </c>
      <c r="D23" s="11"/>
      <c r="E23" s="12">
        <f>D23*(G2/100)+D23</f>
        <v>0</v>
      </c>
      <c r="F23" s="12">
        <f>E23*(G2/100)+E23</f>
        <v>0</v>
      </c>
      <c r="G23" s="12">
        <f>F23*(G2/100)+F23</f>
        <v>0</v>
      </c>
      <c r="H23" s="12">
        <f>G23*(G2/100)+G23</f>
        <v>0</v>
      </c>
    </row>
    <row r="24" spans="1:8" x14ac:dyDescent="0.25">
      <c r="A24" s="6">
        <f t="shared" si="0"/>
        <v>18</v>
      </c>
      <c r="B24" s="10"/>
      <c r="C24" s="10" t="s">
        <v>24</v>
      </c>
      <c r="D24" s="11"/>
      <c r="E24" s="12">
        <f>D24*(G2/100)+D24</f>
        <v>0</v>
      </c>
      <c r="F24" s="12">
        <f>E24*(G2/100)+E24</f>
        <v>0</v>
      </c>
      <c r="G24" s="12">
        <f>F24*(G2/100)+F24</f>
        <v>0</v>
      </c>
      <c r="H24" s="12">
        <f>G24*(G2/100)+G24</f>
        <v>0</v>
      </c>
    </row>
    <row r="25" spans="1:8" x14ac:dyDescent="0.25">
      <c r="A25" s="6">
        <f t="shared" si="0"/>
        <v>19</v>
      </c>
      <c r="B25" s="10"/>
      <c r="C25" s="10" t="s">
        <v>87</v>
      </c>
      <c r="D25" s="11"/>
      <c r="E25" s="12">
        <f>D25*(G2/100)+D25</f>
        <v>0</v>
      </c>
      <c r="F25" s="12">
        <f>E25*(G2/100)+E25</f>
        <v>0</v>
      </c>
      <c r="G25" s="12">
        <f>F25*(G2/100)+F25</f>
        <v>0</v>
      </c>
      <c r="H25" s="12">
        <f>G25*(G2/100)+G25</f>
        <v>0</v>
      </c>
    </row>
    <row r="26" spans="1:8" x14ac:dyDescent="0.25">
      <c r="A26" s="6">
        <f t="shared" si="0"/>
        <v>20</v>
      </c>
      <c r="B26" s="10"/>
      <c r="C26" s="10" t="s">
        <v>25</v>
      </c>
      <c r="D26" s="11"/>
      <c r="E26" s="12">
        <f>D26*(G2/100)+D26</f>
        <v>0</v>
      </c>
      <c r="F26" s="12">
        <f>E26*(G2/100)+E26</f>
        <v>0</v>
      </c>
      <c r="G26" s="12">
        <f>F26*(G2/100)+F26</f>
        <v>0</v>
      </c>
      <c r="H26" s="12">
        <f>G26*(G2/100)+G26</f>
        <v>0</v>
      </c>
    </row>
    <row r="27" spans="1:8" x14ac:dyDescent="0.25">
      <c r="A27" s="6">
        <f t="shared" si="0"/>
        <v>21</v>
      </c>
      <c r="B27" s="10"/>
      <c r="C27" s="10"/>
      <c r="D27" s="11"/>
      <c r="E27" s="12">
        <f>D27*(G2/100)+D27</f>
        <v>0</v>
      </c>
      <c r="F27" s="12">
        <f>E27*(G2/100)+E27</f>
        <v>0</v>
      </c>
      <c r="G27" s="12">
        <f>F27*(G2/100)+F27</f>
        <v>0</v>
      </c>
      <c r="H27" s="12">
        <f>G27*(G2/100)+G27</f>
        <v>0</v>
      </c>
    </row>
    <row r="28" spans="1:8" x14ac:dyDescent="0.25">
      <c r="A28" s="6">
        <f t="shared" si="0"/>
        <v>22</v>
      </c>
      <c r="B28" s="10"/>
      <c r="C28" s="10"/>
      <c r="D28" s="11"/>
      <c r="E28" s="12">
        <f>D28*(G2/100)+D28</f>
        <v>0</v>
      </c>
      <c r="F28" s="12">
        <f>E28*(G2/100)+E28</f>
        <v>0</v>
      </c>
      <c r="G28" s="12">
        <f>F28*(G2/100)+F28</f>
        <v>0</v>
      </c>
      <c r="H28" s="12">
        <f>G28*(G2/100)+G28</f>
        <v>0</v>
      </c>
    </row>
    <row r="29" spans="1:8" x14ac:dyDescent="0.25">
      <c r="A29" s="6">
        <f t="shared" si="0"/>
        <v>23</v>
      </c>
      <c r="B29" s="10"/>
      <c r="C29" s="10" t="s">
        <v>26</v>
      </c>
      <c r="D29" s="13">
        <f>SUM(D23:D28)</f>
        <v>0</v>
      </c>
      <c r="E29" s="13">
        <f>SUM(E23:E28)</f>
        <v>0</v>
      </c>
      <c r="F29" s="13">
        <f>SUM(F23:F28)</f>
        <v>0</v>
      </c>
      <c r="G29" s="13">
        <f>SUM(G23:G28)</f>
        <v>0</v>
      </c>
      <c r="H29" s="13">
        <f>SUM(H23:H28)</f>
        <v>0</v>
      </c>
    </row>
    <row r="30" spans="1:8" x14ac:dyDescent="0.25">
      <c r="A30" s="6">
        <f t="shared" si="0"/>
        <v>24</v>
      </c>
      <c r="B30" s="10"/>
      <c r="C30" s="10"/>
      <c r="D30" s="12"/>
      <c r="E30" s="12"/>
      <c r="F30" s="12"/>
      <c r="G30" s="12"/>
      <c r="H30" s="12"/>
    </row>
    <row r="31" spans="1:8" x14ac:dyDescent="0.25">
      <c r="A31" s="6">
        <f t="shared" si="0"/>
        <v>25</v>
      </c>
      <c r="B31" s="7" t="s">
        <v>27</v>
      </c>
      <c r="C31" s="10"/>
      <c r="D31" s="13">
        <f>SUM(D20,D29)</f>
        <v>0</v>
      </c>
      <c r="E31" s="13">
        <f>SUM(E20,E29)</f>
        <v>0</v>
      </c>
      <c r="F31" s="13">
        <f>SUM(F20,F29)</f>
        <v>0</v>
      </c>
      <c r="G31" s="13">
        <f>SUM(G20,G29)</f>
        <v>0</v>
      </c>
      <c r="H31" s="13">
        <f>SUM(H20,H29)</f>
        <v>0</v>
      </c>
    </row>
    <row r="32" spans="1:8" x14ac:dyDescent="0.25">
      <c r="A32" s="2"/>
      <c r="B32" s="3"/>
      <c r="D32" s="14"/>
      <c r="E32" s="14"/>
      <c r="F32" s="14"/>
      <c r="G32" s="14"/>
      <c r="H32" s="14"/>
    </row>
    <row r="33" spans="1:6" x14ac:dyDescent="0.25">
      <c r="A33" s="2"/>
    </row>
    <row r="34" spans="1:6" x14ac:dyDescent="0.25">
      <c r="A34" s="3" t="s">
        <v>28</v>
      </c>
      <c r="F34" s="3" t="s">
        <v>29</v>
      </c>
    </row>
    <row r="35" spans="1:6" x14ac:dyDescent="0.25">
      <c r="A35" s="2"/>
    </row>
    <row r="36" spans="1:6" x14ac:dyDescent="0.25">
      <c r="A36" s="2"/>
      <c r="B36" s="3"/>
      <c r="C36" s="3" t="s">
        <v>30</v>
      </c>
    </row>
    <row r="37" spans="1:6" x14ac:dyDescent="0.25">
      <c r="A37" s="2"/>
    </row>
    <row r="38" spans="1:6" x14ac:dyDescent="0.25">
      <c r="A38" s="2"/>
    </row>
  </sheetData>
  <phoneticPr fontId="0" type="noConversion"/>
  <pageMargins left="0.75" right="0.75" top="1" bottom="1" header="0.5" footer="0.5"/>
  <pageSetup scale="87"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E115"/>
  <sheetViews>
    <sheetView showGridLines="0" zoomScaleNormal="100" workbookViewId="0"/>
  </sheetViews>
  <sheetFormatPr defaultColWidth="8.44140625" defaultRowHeight="15" x14ac:dyDescent="0.25"/>
  <cols>
    <col min="1" max="1" width="10" style="4" customWidth="1"/>
    <col min="2" max="2" width="17.6640625" style="4" customWidth="1"/>
    <col min="3" max="4" width="8.5546875" style="4" customWidth="1"/>
    <col min="5" max="5" width="10.5546875" style="4" customWidth="1"/>
    <col min="6" max="6" width="12.33203125" style="4" customWidth="1"/>
    <col min="7" max="12" width="15.6640625" style="4" customWidth="1"/>
    <col min="13" max="13" width="1.44140625" style="4" customWidth="1"/>
    <col min="14" max="213" width="8.44140625" style="4" bestFit="1" customWidth="1"/>
    <col min="214" max="16384" width="8.44140625" style="4"/>
  </cols>
  <sheetData>
    <row r="1" spans="1:13" s="20" customFormat="1" ht="15.6" x14ac:dyDescent="0.25">
      <c r="A1" s="18"/>
      <c r="B1" s="39" t="s">
        <v>31</v>
      </c>
      <c r="C1" s="19"/>
      <c r="D1" s="19"/>
      <c r="E1" s="19"/>
      <c r="F1" s="19"/>
      <c r="G1" s="19"/>
      <c r="H1" s="19"/>
      <c r="I1" s="19"/>
      <c r="J1" s="19"/>
      <c r="K1" s="19"/>
      <c r="L1" s="19"/>
      <c r="M1" s="44"/>
    </row>
    <row r="2" spans="1:13" s="20" customFormat="1" x14ac:dyDescent="0.25">
      <c r="A2" s="21"/>
      <c r="I2" s="45" t="s">
        <v>32</v>
      </c>
      <c r="J2" s="40"/>
      <c r="M2" s="44"/>
    </row>
    <row r="3" spans="1:13" s="20" customFormat="1" x14ac:dyDescent="0.25">
      <c r="A3" s="21"/>
      <c r="I3" s="45" t="s">
        <v>33</v>
      </c>
      <c r="J3" s="41"/>
      <c r="M3" s="44"/>
    </row>
    <row r="4" spans="1:13" s="20" customFormat="1" x14ac:dyDescent="0.25">
      <c r="A4" s="21"/>
      <c r="B4" s="45" t="s">
        <v>34</v>
      </c>
      <c r="C4" s="43"/>
      <c r="D4" s="43"/>
      <c r="E4" s="43"/>
      <c r="I4" s="45" t="s">
        <v>35</v>
      </c>
      <c r="J4" s="42"/>
      <c r="M4" s="44"/>
    </row>
    <row r="5" spans="1:13" s="20" customFormat="1" x14ac:dyDescent="0.25">
      <c r="A5" s="21"/>
      <c r="C5" s="45"/>
      <c r="H5" s="46"/>
      <c r="I5" s="46"/>
      <c r="J5" s="46"/>
      <c r="K5" s="46"/>
      <c r="L5" s="46" t="s">
        <v>36</v>
      </c>
      <c r="M5" s="44"/>
    </row>
    <row r="6" spans="1:13" s="20" customFormat="1" x14ac:dyDescent="0.25">
      <c r="A6" s="21"/>
      <c r="B6" s="47" t="s">
        <v>2</v>
      </c>
      <c r="C6" s="47"/>
      <c r="D6" s="47"/>
      <c r="E6" s="47"/>
      <c r="H6" s="46"/>
      <c r="I6" s="46" t="s">
        <v>37</v>
      </c>
      <c r="J6" s="46"/>
      <c r="K6" s="46"/>
      <c r="L6" s="46" t="s">
        <v>38</v>
      </c>
      <c r="M6" s="44"/>
    </row>
    <row r="7" spans="1:13" s="20" customFormat="1" x14ac:dyDescent="0.25">
      <c r="A7" s="21"/>
      <c r="G7" s="2" t="s">
        <v>39</v>
      </c>
      <c r="H7" s="46" t="s">
        <v>40</v>
      </c>
      <c r="I7" s="46" t="s">
        <v>41</v>
      </c>
      <c r="J7" s="46" t="s">
        <v>42</v>
      </c>
      <c r="K7" s="46" t="s">
        <v>36</v>
      </c>
      <c r="L7" s="46" t="s">
        <v>43</v>
      </c>
      <c r="M7" s="44"/>
    </row>
    <row r="8" spans="1:13" s="20" customFormat="1" x14ac:dyDescent="0.25">
      <c r="A8" s="21" t="s">
        <v>44</v>
      </c>
      <c r="C8" s="20" t="s">
        <v>45</v>
      </c>
      <c r="G8" s="2" t="s">
        <v>46</v>
      </c>
      <c r="H8" s="46" t="s">
        <v>46</v>
      </c>
      <c r="I8" s="46" t="s">
        <v>47</v>
      </c>
      <c r="J8" s="46" t="s">
        <v>38</v>
      </c>
      <c r="K8" s="46" t="s">
        <v>38</v>
      </c>
      <c r="L8" s="46" t="s">
        <v>48</v>
      </c>
      <c r="M8" s="44"/>
    </row>
    <row r="9" spans="1:13" s="20" customFormat="1" x14ac:dyDescent="0.25">
      <c r="A9" s="21"/>
      <c r="M9" s="44"/>
    </row>
    <row r="10" spans="1:13" s="20" customFormat="1" x14ac:dyDescent="0.25">
      <c r="A10" s="22"/>
      <c r="B10" s="23" t="s">
        <v>75</v>
      </c>
      <c r="C10" s="24"/>
      <c r="D10" s="24"/>
      <c r="E10" s="25" t="s">
        <v>49</v>
      </c>
      <c r="F10" s="26"/>
      <c r="G10" s="27">
        <v>80</v>
      </c>
      <c r="H10" s="27">
        <f>A10*F10*G10</f>
        <v>0</v>
      </c>
      <c r="I10" s="27">
        <v>25</v>
      </c>
      <c r="J10" s="28">
        <f t="shared" ref="J10:J42" si="0">H10/I10</f>
        <v>0</v>
      </c>
      <c r="K10" s="28">
        <f t="shared" ref="K10:K44" si="1">J10/12</f>
        <v>0</v>
      </c>
      <c r="L10" s="28" t="e">
        <f>K10/J4</f>
        <v>#DIV/0!</v>
      </c>
      <c r="M10" s="44"/>
    </row>
    <row r="11" spans="1:13" s="20" customFormat="1" x14ac:dyDescent="0.25">
      <c r="A11" s="22">
        <v>1</v>
      </c>
      <c r="B11" s="23" t="s">
        <v>76</v>
      </c>
      <c r="C11" s="24"/>
      <c r="D11" s="24"/>
      <c r="E11" s="25" t="s">
        <v>49</v>
      </c>
      <c r="F11" s="26">
        <v>28</v>
      </c>
      <c r="G11" s="27">
        <v>130</v>
      </c>
      <c r="H11" s="27">
        <f>A11*F11*G11</f>
        <v>3640</v>
      </c>
      <c r="I11" s="27">
        <v>25</v>
      </c>
      <c r="J11" s="28">
        <f t="shared" si="0"/>
        <v>145.6</v>
      </c>
      <c r="K11" s="28">
        <f t="shared" si="1"/>
        <v>12.133333333333333</v>
      </c>
      <c r="L11" s="28" t="e">
        <f>K11/J4</f>
        <v>#DIV/0!</v>
      </c>
      <c r="M11" s="44"/>
    </row>
    <row r="12" spans="1:13" s="20" customFormat="1" x14ac:dyDescent="0.25">
      <c r="A12" s="22"/>
      <c r="B12" s="23" t="s">
        <v>77</v>
      </c>
      <c r="C12" s="24"/>
      <c r="D12" s="24"/>
      <c r="E12" s="25" t="s">
        <v>49</v>
      </c>
      <c r="F12" s="26"/>
      <c r="G12" s="27">
        <v>200</v>
      </c>
      <c r="H12" s="27">
        <f>A12*F12*G12</f>
        <v>0</v>
      </c>
      <c r="I12" s="27">
        <v>25</v>
      </c>
      <c r="J12" s="28">
        <f t="shared" si="0"/>
        <v>0</v>
      </c>
      <c r="K12" s="28">
        <f t="shared" si="1"/>
        <v>0</v>
      </c>
      <c r="L12" s="28" t="e">
        <f>K12/J4</f>
        <v>#DIV/0!</v>
      </c>
      <c r="M12" s="44"/>
    </row>
    <row r="13" spans="1:13" s="20" customFormat="1" x14ac:dyDescent="0.25">
      <c r="A13" s="22">
        <v>1</v>
      </c>
      <c r="B13" s="23" t="s">
        <v>80</v>
      </c>
      <c r="C13" s="24"/>
      <c r="D13" s="25"/>
      <c r="E13" s="24"/>
      <c r="F13" s="29"/>
      <c r="G13" s="27">
        <v>700</v>
      </c>
      <c r="H13" s="27">
        <f t="shared" ref="H13:H18" si="2">A13*G13</f>
        <v>700</v>
      </c>
      <c r="I13" s="27">
        <v>25</v>
      </c>
      <c r="J13" s="28">
        <f t="shared" si="0"/>
        <v>28</v>
      </c>
      <c r="K13" s="28">
        <f t="shared" si="1"/>
        <v>2.3333333333333335</v>
      </c>
      <c r="L13" s="28" t="e">
        <f>K13/J4</f>
        <v>#DIV/0!</v>
      </c>
      <c r="M13" s="44"/>
    </row>
    <row r="14" spans="1:13" s="20" customFormat="1" x14ac:dyDescent="0.25">
      <c r="A14" s="22">
        <v>2</v>
      </c>
      <c r="B14" s="23" t="s">
        <v>84</v>
      </c>
      <c r="C14" s="24"/>
      <c r="D14" s="24"/>
      <c r="E14" s="24"/>
      <c r="F14" s="29"/>
      <c r="G14" s="27">
        <v>9000</v>
      </c>
      <c r="H14" s="27">
        <f t="shared" si="2"/>
        <v>18000</v>
      </c>
      <c r="I14" s="27">
        <v>7</v>
      </c>
      <c r="J14" s="28">
        <f t="shared" si="0"/>
        <v>2571.4285714285716</v>
      </c>
      <c r="K14" s="28">
        <f t="shared" si="1"/>
        <v>214.28571428571431</v>
      </c>
      <c r="L14" s="28" t="e">
        <f>K14/J4</f>
        <v>#DIV/0!</v>
      </c>
      <c r="M14" s="44"/>
    </row>
    <row r="15" spans="1:13" s="20" customFormat="1" x14ac:dyDescent="0.25">
      <c r="A15" s="22"/>
      <c r="B15" s="23" t="s">
        <v>50</v>
      </c>
      <c r="C15" s="24"/>
      <c r="D15" s="24"/>
      <c r="E15" s="24"/>
      <c r="F15" s="29"/>
      <c r="G15" s="27">
        <v>2000</v>
      </c>
      <c r="H15" s="27">
        <f t="shared" si="2"/>
        <v>0</v>
      </c>
      <c r="I15" s="27">
        <v>7</v>
      </c>
      <c r="J15" s="28">
        <f t="shared" si="0"/>
        <v>0</v>
      </c>
      <c r="K15" s="28">
        <f t="shared" si="1"/>
        <v>0</v>
      </c>
      <c r="L15" s="28" t="e">
        <f>K15/J4</f>
        <v>#DIV/0!</v>
      </c>
      <c r="M15" s="44"/>
    </row>
    <row r="16" spans="1:13" s="20" customFormat="1" x14ac:dyDescent="0.25">
      <c r="A16" s="22"/>
      <c r="B16" s="23" t="s">
        <v>51</v>
      </c>
      <c r="C16" s="24"/>
      <c r="D16" s="24"/>
      <c r="E16" s="24"/>
      <c r="F16" s="29"/>
      <c r="G16" s="27">
        <v>3500</v>
      </c>
      <c r="H16" s="27">
        <f t="shared" si="2"/>
        <v>0</v>
      </c>
      <c r="I16" s="27">
        <v>7</v>
      </c>
      <c r="J16" s="28">
        <f t="shared" si="0"/>
        <v>0</v>
      </c>
      <c r="K16" s="28">
        <f t="shared" si="1"/>
        <v>0</v>
      </c>
      <c r="L16" s="28" t="e">
        <f>K16/J4</f>
        <v>#DIV/0!</v>
      </c>
      <c r="M16" s="44"/>
    </row>
    <row r="17" spans="1:13" s="20" customFormat="1" x14ac:dyDescent="0.25">
      <c r="A17" s="22">
        <v>2</v>
      </c>
      <c r="B17" s="23" t="s">
        <v>78</v>
      </c>
      <c r="C17" s="24"/>
      <c r="D17" s="24"/>
      <c r="E17" s="24"/>
      <c r="F17" s="29"/>
      <c r="G17" s="27">
        <v>14000</v>
      </c>
      <c r="H17" s="27">
        <f t="shared" si="2"/>
        <v>28000</v>
      </c>
      <c r="I17" s="27">
        <v>5</v>
      </c>
      <c r="J17" s="28">
        <f t="shared" si="0"/>
        <v>5600</v>
      </c>
      <c r="K17" s="28">
        <f t="shared" si="1"/>
        <v>466.66666666666669</v>
      </c>
      <c r="L17" s="28" t="e">
        <f>K17/J4</f>
        <v>#DIV/0!</v>
      </c>
      <c r="M17" s="44"/>
    </row>
    <row r="18" spans="1:13" s="20" customFormat="1" x14ac:dyDescent="0.25">
      <c r="A18" s="22">
        <v>2</v>
      </c>
      <c r="B18" s="23" t="s">
        <v>79</v>
      </c>
      <c r="C18" s="24"/>
      <c r="D18" s="24"/>
      <c r="E18" s="24"/>
      <c r="F18" s="29"/>
      <c r="G18" s="27">
        <v>900</v>
      </c>
      <c r="H18" s="27">
        <f t="shared" si="2"/>
        <v>1800</v>
      </c>
      <c r="I18" s="27">
        <v>5</v>
      </c>
      <c r="J18" s="28">
        <f t="shared" si="0"/>
        <v>360</v>
      </c>
      <c r="K18" s="28">
        <f t="shared" si="1"/>
        <v>30</v>
      </c>
      <c r="L18" s="28" t="e">
        <f>K18/J4</f>
        <v>#DIV/0!</v>
      </c>
      <c r="M18" s="44"/>
    </row>
    <row r="19" spans="1:13" s="20" customFormat="1" x14ac:dyDescent="0.25">
      <c r="A19" s="22"/>
      <c r="B19" s="30" t="s">
        <v>52</v>
      </c>
      <c r="C19" s="24"/>
      <c r="D19" s="24"/>
      <c r="E19" s="25" t="s">
        <v>53</v>
      </c>
      <c r="F19" s="26"/>
      <c r="G19" s="31">
        <v>1.5</v>
      </c>
      <c r="H19" s="27">
        <f t="shared" ref="H19:H27" si="3">A19*F19*G19</f>
        <v>0</v>
      </c>
      <c r="I19" s="27">
        <v>10</v>
      </c>
      <c r="J19" s="28">
        <f t="shared" si="0"/>
        <v>0</v>
      </c>
      <c r="K19" s="28">
        <f t="shared" si="1"/>
        <v>0</v>
      </c>
      <c r="L19" s="28" t="e">
        <f>K19/J4</f>
        <v>#DIV/0!</v>
      </c>
      <c r="M19" s="44"/>
    </row>
    <row r="20" spans="1:13" s="20" customFormat="1" x14ac:dyDescent="0.25">
      <c r="A20" s="22"/>
      <c r="B20" s="23" t="s">
        <v>52</v>
      </c>
      <c r="C20" s="24"/>
      <c r="D20" s="24"/>
      <c r="E20" s="25" t="s">
        <v>53</v>
      </c>
      <c r="F20" s="26"/>
      <c r="G20" s="31">
        <v>1.5</v>
      </c>
      <c r="H20" s="27">
        <f t="shared" si="3"/>
        <v>0</v>
      </c>
      <c r="I20" s="27">
        <v>10</v>
      </c>
      <c r="J20" s="28">
        <f t="shared" si="0"/>
        <v>0</v>
      </c>
      <c r="K20" s="28">
        <f t="shared" si="1"/>
        <v>0</v>
      </c>
      <c r="L20" s="28" t="e">
        <f>K20/J4</f>
        <v>#DIV/0!</v>
      </c>
      <c r="M20" s="44"/>
    </row>
    <row r="21" spans="1:13" s="20" customFormat="1" x14ac:dyDescent="0.25">
      <c r="A21" s="22"/>
      <c r="B21" s="23" t="s">
        <v>54</v>
      </c>
      <c r="C21" s="24"/>
      <c r="D21" s="25"/>
      <c r="E21" s="25" t="s">
        <v>53</v>
      </c>
      <c r="F21" s="26"/>
      <c r="G21" s="31">
        <v>0.5</v>
      </c>
      <c r="H21" s="27">
        <f t="shared" si="3"/>
        <v>0</v>
      </c>
      <c r="I21" s="27">
        <v>10</v>
      </c>
      <c r="J21" s="28">
        <f t="shared" si="0"/>
        <v>0</v>
      </c>
      <c r="K21" s="28">
        <f t="shared" si="1"/>
        <v>0</v>
      </c>
      <c r="L21" s="28" t="e">
        <f>K21/J4</f>
        <v>#DIV/0!</v>
      </c>
      <c r="M21" s="44"/>
    </row>
    <row r="22" spans="1:13" s="20" customFormat="1" x14ac:dyDescent="0.25">
      <c r="A22" s="22">
        <v>1</v>
      </c>
      <c r="B22" s="23" t="s">
        <v>81</v>
      </c>
      <c r="C22" s="24"/>
      <c r="D22" s="25"/>
      <c r="E22" s="25" t="s">
        <v>53</v>
      </c>
      <c r="F22" s="26">
        <v>15000</v>
      </c>
      <c r="G22" s="31">
        <v>1.3</v>
      </c>
      <c r="H22" s="27">
        <f t="shared" si="3"/>
        <v>19500</v>
      </c>
      <c r="I22" s="27">
        <v>40</v>
      </c>
      <c r="J22" s="28">
        <f>H22/I22</f>
        <v>487.5</v>
      </c>
      <c r="K22" s="28">
        <f t="shared" si="1"/>
        <v>40.625</v>
      </c>
      <c r="L22" s="28" t="e">
        <f>K22/J4</f>
        <v>#DIV/0!</v>
      </c>
      <c r="M22" s="44"/>
    </row>
    <row r="23" spans="1:13" s="20" customFormat="1" x14ac:dyDescent="0.25">
      <c r="A23" s="22">
        <v>1</v>
      </c>
      <c r="B23" s="23" t="s">
        <v>81</v>
      </c>
      <c r="C23" s="24"/>
      <c r="D23" s="25"/>
      <c r="E23" s="25" t="s">
        <v>53</v>
      </c>
      <c r="F23" s="26">
        <v>15000</v>
      </c>
      <c r="G23" s="31">
        <v>1.3</v>
      </c>
      <c r="H23" s="27">
        <f t="shared" si="3"/>
        <v>19500</v>
      </c>
      <c r="I23" s="27">
        <v>40</v>
      </c>
      <c r="J23" s="28">
        <f>H23/I23</f>
        <v>487.5</v>
      </c>
      <c r="K23" s="28">
        <f t="shared" si="1"/>
        <v>40.625</v>
      </c>
      <c r="L23" s="28" t="e">
        <f>K23/J4</f>
        <v>#DIV/0!</v>
      </c>
      <c r="M23" s="44"/>
    </row>
    <row r="24" spans="1:13" s="20" customFormat="1" x14ac:dyDescent="0.25">
      <c r="A24" s="22">
        <v>1</v>
      </c>
      <c r="B24" s="23" t="s">
        <v>55</v>
      </c>
      <c r="C24" s="24"/>
      <c r="D24" s="25"/>
      <c r="E24" s="25" t="s">
        <v>53</v>
      </c>
      <c r="F24" s="26">
        <v>100000</v>
      </c>
      <c r="G24" s="31">
        <v>1.2</v>
      </c>
      <c r="H24" s="27">
        <f t="shared" si="3"/>
        <v>120000</v>
      </c>
      <c r="I24" s="27">
        <v>50</v>
      </c>
      <c r="J24" s="28">
        <f>H24/I24</f>
        <v>2400</v>
      </c>
      <c r="K24" s="28">
        <f t="shared" si="1"/>
        <v>200</v>
      </c>
      <c r="L24" s="28" t="e">
        <f>K24/J4</f>
        <v>#DIV/0!</v>
      </c>
      <c r="M24" s="44"/>
    </row>
    <row r="25" spans="1:13" s="20" customFormat="1" x14ac:dyDescent="0.25">
      <c r="A25" s="22">
        <v>1</v>
      </c>
      <c r="B25" s="23" t="s">
        <v>55</v>
      </c>
      <c r="C25" s="24"/>
      <c r="D25" s="25"/>
      <c r="E25" s="25" t="s">
        <v>53</v>
      </c>
      <c r="F25" s="26">
        <v>15000</v>
      </c>
      <c r="G25" s="31">
        <v>1.2</v>
      </c>
      <c r="H25" s="27">
        <f t="shared" si="3"/>
        <v>18000</v>
      </c>
      <c r="I25" s="27">
        <v>50</v>
      </c>
      <c r="J25" s="28">
        <f>H25/I25</f>
        <v>360</v>
      </c>
      <c r="K25" s="28">
        <f t="shared" si="1"/>
        <v>30</v>
      </c>
      <c r="L25" s="28" t="e">
        <f>K25/J4</f>
        <v>#DIV/0!</v>
      </c>
      <c r="M25" s="44"/>
    </row>
    <row r="26" spans="1:13" s="20" customFormat="1" x14ac:dyDescent="0.25">
      <c r="A26" s="22"/>
      <c r="B26" s="23" t="s">
        <v>55</v>
      </c>
      <c r="C26" s="24"/>
      <c r="D26" s="25"/>
      <c r="E26" s="25" t="s">
        <v>53</v>
      </c>
      <c r="F26" s="26"/>
      <c r="G26" s="31">
        <v>1.2</v>
      </c>
      <c r="H26" s="27">
        <f t="shared" si="3"/>
        <v>0</v>
      </c>
      <c r="I26" s="27">
        <v>50</v>
      </c>
      <c r="J26" s="28">
        <f t="shared" si="0"/>
        <v>0</v>
      </c>
      <c r="K26" s="28">
        <f t="shared" si="1"/>
        <v>0</v>
      </c>
      <c r="L26" s="28" t="e">
        <f>K26/J4</f>
        <v>#DIV/0!</v>
      </c>
      <c r="M26" s="44"/>
    </row>
    <row r="27" spans="1:13" s="20" customFormat="1" x14ac:dyDescent="0.25">
      <c r="A27" s="22">
        <v>1</v>
      </c>
      <c r="B27" s="23" t="s">
        <v>56</v>
      </c>
      <c r="C27" s="24"/>
      <c r="D27" s="25"/>
      <c r="E27" s="25" t="s">
        <v>53</v>
      </c>
      <c r="F27" s="26">
        <v>10500</v>
      </c>
      <c r="G27" s="31">
        <v>1.5</v>
      </c>
      <c r="H27" s="27">
        <f t="shared" si="3"/>
        <v>15750</v>
      </c>
      <c r="I27" s="27">
        <v>80</v>
      </c>
      <c r="J27" s="28">
        <f t="shared" si="0"/>
        <v>196.875</v>
      </c>
      <c r="K27" s="28">
        <f t="shared" si="1"/>
        <v>16.40625</v>
      </c>
      <c r="L27" s="28" t="e">
        <f>K27/J4</f>
        <v>#DIV/0!</v>
      </c>
      <c r="M27" s="44"/>
    </row>
    <row r="28" spans="1:13" s="20" customFormat="1" x14ac:dyDescent="0.25">
      <c r="A28" s="22"/>
      <c r="B28" s="23" t="s">
        <v>57</v>
      </c>
      <c r="C28" s="24"/>
      <c r="D28" s="24"/>
      <c r="E28" s="24"/>
      <c r="F28" s="29"/>
      <c r="G28" s="27">
        <v>450</v>
      </c>
      <c r="H28" s="27">
        <f t="shared" ref="H28:H35" si="4">A28*G28</f>
        <v>0</v>
      </c>
      <c r="I28" s="27">
        <v>10</v>
      </c>
      <c r="J28" s="28">
        <f t="shared" si="0"/>
        <v>0</v>
      </c>
      <c r="K28" s="28">
        <f t="shared" si="1"/>
        <v>0</v>
      </c>
      <c r="L28" s="28" t="e">
        <f>K28/J4</f>
        <v>#DIV/0!</v>
      </c>
      <c r="M28" s="44"/>
    </row>
    <row r="29" spans="1:13" s="20" customFormat="1" x14ac:dyDescent="0.25">
      <c r="A29" s="22"/>
      <c r="B29" s="23" t="s">
        <v>58</v>
      </c>
      <c r="C29" s="24"/>
      <c r="D29" s="24"/>
      <c r="E29" s="24"/>
      <c r="F29" s="29"/>
      <c r="G29" s="27">
        <v>800</v>
      </c>
      <c r="H29" s="27">
        <f t="shared" si="4"/>
        <v>0</v>
      </c>
      <c r="I29" s="27">
        <v>10</v>
      </c>
      <c r="J29" s="28">
        <f t="shared" si="0"/>
        <v>0</v>
      </c>
      <c r="K29" s="28">
        <f t="shared" si="1"/>
        <v>0</v>
      </c>
      <c r="L29" s="28" t="e">
        <f>K29/J4</f>
        <v>#DIV/0!</v>
      </c>
      <c r="M29" s="44"/>
    </row>
    <row r="30" spans="1:13" s="20" customFormat="1" x14ac:dyDescent="0.25">
      <c r="A30" s="22"/>
      <c r="B30" s="23" t="s">
        <v>59</v>
      </c>
      <c r="C30" s="24"/>
      <c r="D30" s="24"/>
      <c r="E30" s="24"/>
      <c r="F30" s="29"/>
      <c r="G30" s="27">
        <v>2500</v>
      </c>
      <c r="H30" s="27">
        <f t="shared" si="4"/>
        <v>0</v>
      </c>
      <c r="I30" s="27">
        <v>10</v>
      </c>
      <c r="J30" s="28">
        <f t="shared" si="0"/>
        <v>0</v>
      </c>
      <c r="K30" s="28">
        <f t="shared" si="1"/>
        <v>0</v>
      </c>
      <c r="L30" s="28" t="e">
        <f>K30/J4</f>
        <v>#DIV/0!</v>
      </c>
      <c r="M30" s="44"/>
    </row>
    <row r="31" spans="1:13" s="20" customFormat="1" x14ac:dyDescent="0.25">
      <c r="A31" s="22">
        <v>1</v>
      </c>
      <c r="B31" s="23" t="s">
        <v>60</v>
      </c>
      <c r="C31" s="24"/>
      <c r="D31" s="24"/>
      <c r="E31" s="24"/>
      <c r="F31" s="29"/>
      <c r="G31" s="27">
        <v>800</v>
      </c>
      <c r="H31" s="27">
        <f t="shared" si="4"/>
        <v>800</v>
      </c>
      <c r="I31" s="27">
        <v>10</v>
      </c>
      <c r="J31" s="28">
        <f t="shared" si="0"/>
        <v>80</v>
      </c>
      <c r="K31" s="28">
        <f t="shared" si="1"/>
        <v>6.666666666666667</v>
      </c>
      <c r="L31" s="28" t="e">
        <f>K31/J4</f>
        <v>#DIV/0!</v>
      </c>
      <c r="M31" s="44"/>
    </row>
    <row r="32" spans="1:13" s="20" customFormat="1" x14ac:dyDescent="0.25">
      <c r="A32" s="22"/>
      <c r="B32" s="23" t="s">
        <v>71</v>
      </c>
      <c r="C32" s="24"/>
      <c r="D32" s="24"/>
      <c r="E32" s="25"/>
      <c r="F32" s="29"/>
      <c r="G32" s="27">
        <v>30</v>
      </c>
      <c r="H32" s="27">
        <f t="shared" si="4"/>
        <v>0</v>
      </c>
      <c r="I32" s="27">
        <v>50</v>
      </c>
      <c r="J32" s="28">
        <f t="shared" si="0"/>
        <v>0</v>
      </c>
      <c r="K32" s="28">
        <f t="shared" si="1"/>
        <v>0</v>
      </c>
      <c r="L32" s="28" t="e">
        <f>K32/J4</f>
        <v>#DIV/0!</v>
      </c>
      <c r="M32" s="44"/>
    </row>
    <row r="33" spans="1:213" s="20" customFormat="1" x14ac:dyDescent="0.25">
      <c r="A33" s="22"/>
      <c r="B33" s="23" t="s">
        <v>72</v>
      </c>
      <c r="C33" s="24"/>
      <c r="D33" s="24"/>
      <c r="E33" s="25"/>
      <c r="F33" s="29"/>
      <c r="G33" s="27">
        <v>35</v>
      </c>
      <c r="H33" s="27">
        <f t="shared" si="4"/>
        <v>0</v>
      </c>
      <c r="I33" s="27">
        <v>50</v>
      </c>
      <c r="J33" s="28">
        <f t="shared" si="0"/>
        <v>0</v>
      </c>
      <c r="K33" s="28">
        <f t="shared" si="1"/>
        <v>0</v>
      </c>
      <c r="L33" s="28" t="e">
        <f>K33/J4</f>
        <v>#DIV/0!</v>
      </c>
      <c r="M33" s="44"/>
    </row>
    <row r="34" spans="1:213" s="20" customFormat="1" x14ac:dyDescent="0.25">
      <c r="A34" s="22"/>
      <c r="B34" s="23" t="s">
        <v>73</v>
      </c>
      <c r="C34" s="24"/>
      <c r="D34" s="24"/>
      <c r="E34" s="25"/>
      <c r="F34" s="29"/>
      <c r="G34" s="27">
        <v>40</v>
      </c>
      <c r="H34" s="27">
        <f t="shared" si="4"/>
        <v>0</v>
      </c>
      <c r="I34" s="27">
        <v>50</v>
      </c>
      <c r="J34" s="28">
        <f t="shared" si="0"/>
        <v>0</v>
      </c>
      <c r="K34" s="28">
        <f t="shared" si="1"/>
        <v>0</v>
      </c>
      <c r="L34" s="28" t="e">
        <f>K34/J4</f>
        <v>#DIV/0!</v>
      </c>
      <c r="M34" s="44"/>
    </row>
    <row r="35" spans="1:213" s="20" customFormat="1" x14ac:dyDescent="0.25">
      <c r="A35" s="22">
        <v>3090</v>
      </c>
      <c r="B35" s="23" t="s">
        <v>74</v>
      </c>
      <c r="C35" s="24"/>
      <c r="D35" s="24"/>
      <c r="E35" s="25"/>
      <c r="F35" s="29"/>
      <c r="G35" s="27">
        <v>45</v>
      </c>
      <c r="H35" s="27">
        <f t="shared" si="4"/>
        <v>139050</v>
      </c>
      <c r="I35" s="27">
        <v>50</v>
      </c>
      <c r="J35" s="28">
        <f t="shared" si="0"/>
        <v>2781</v>
      </c>
      <c r="K35" s="28">
        <f t="shared" si="1"/>
        <v>231.75</v>
      </c>
      <c r="L35" s="28" t="e">
        <f>K35/J4</f>
        <v>#DIV/0!</v>
      </c>
      <c r="M35" s="44"/>
    </row>
    <row r="36" spans="1:213" s="20" customFormat="1" x14ac:dyDescent="0.25">
      <c r="A36" s="22">
        <v>15405</v>
      </c>
      <c r="B36" s="23" t="s">
        <v>82</v>
      </c>
      <c r="C36" s="24"/>
      <c r="D36" s="24"/>
      <c r="E36" s="25"/>
      <c r="F36" s="29"/>
      <c r="G36" s="27">
        <v>60</v>
      </c>
      <c r="H36" s="27">
        <f>A36*G36</f>
        <v>924300</v>
      </c>
      <c r="I36" s="27">
        <v>50</v>
      </c>
      <c r="J36" s="28">
        <f>H36/I36</f>
        <v>18486</v>
      </c>
      <c r="K36" s="28">
        <f t="shared" si="1"/>
        <v>1540.5</v>
      </c>
      <c r="L36" s="28" t="e">
        <f>K36/J4</f>
        <v>#DIV/0!</v>
      </c>
      <c r="M36" s="44"/>
    </row>
    <row r="37" spans="1:213" s="20" customFormat="1" x14ac:dyDescent="0.25">
      <c r="A37" s="22"/>
      <c r="B37" s="23" t="s">
        <v>61</v>
      </c>
      <c r="C37" s="24"/>
      <c r="D37" s="24"/>
      <c r="E37" s="24"/>
      <c r="F37" s="29"/>
      <c r="G37" s="27">
        <v>700</v>
      </c>
      <c r="H37" s="27">
        <f t="shared" ref="H37:H42" si="5">A37*G37</f>
        <v>0</v>
      </c>
      <c r="I37" s="27">
        <v>20</v>
      </c>
      <c r="J37" s="28">
        <f t="shared" si="0"/>
        <v>0</v>
      </c>
      <c r="K37" s="28">
        <f t="shared" si="1"/>
        <v>0</v>
      </c>
      <c r="L37" s="28" t="e">
        <f>K37/J4</f>
        <v>#DIV/0!</v>
      </c>
      <c r="M37" s="44"/>
    </row>
    <row r="38" spans="1:213" s="20" customFormat="1" x14ac:dyDescent="0.25">
      <c r="A38" s="22">
        <v>16</v>
      </c>
      <c r="B38" s="23" t="s">
        <v>62</v>
      </c>
      <c r="C38" s="24"/>
      <c r="D38" s="24"/>
      <c r="E38" s="24"/>
      <c r="F38" s="29"/>
      <c r="G38" s="27">
        <v>900</v>
      </c>
      <c r="H38" s="27">
        <f t="shared" si="5"/>
        <v>14400</v>
      </c>
      <c r="I38" s="27">
        <v>20</v>
      </c>
      <c r="J38" s="28">
        <f t="shared" si="0"/>
        <v>720</v>
      </c>
      <c r="K38" s="28">
        <f t="shared" si="1"/>
        <v>60</v>
      </c>
      <c r="L38" s="28" t="e">
        <f>K38/J4</f>
        <v>#DIV/0!</v>
      </c>
      <c r="M38" s="44"/>
    </row>
    <row r="39" spans="1:213" s="20" customFormat="1" x14ac:dyDescent="0.25">
      <c r="A39" s="22">
        <v>109</v>
      </c>
      <c r="B39" s="23" t="s">
        <v>86</v>
      </c>
      <c r="C39" s="24"/>
      <c r="D39" s="24"/>
      <c r="E39" s="24"/>
      <c r="F39" s="29"/>
      <c r="G39" s="27">
        <v>250</v>
      </c>
      <c r="H39" s="27">
        <f t="shared" si="5"/>
        <v>27250</v>
      </c>
      <c r="I39" s="27">
        <v>20</v>
      </c>
      <c r="J39" s="28">
        <f t="shared" si="0"/>
        <v>1362.5</v>
      </c>
      <c r="K39" s="28">
        <f t="shared" si="1"/>
        <v>113.54166666666667</v>
      </c>
      <c r="L39" s="28" t="e">
        <f>K39/J4</f>
        <v>#DIV/0!</v>
      </c>
      <c r="M39" s="44"/>
    </row>
    <row r="40" spans="1:213" s="20" customFormat="1" x14ac:dyDescent="0.25">
      <c r="A40" s="22"/>
      <c r="B40" s="23" t="s">
        <v>63</v>
      </c>
      <c r="C40" s="24"/>
      <c r="D40" s="24"/>
      <c r="E40" s="24"/>
      <c r="F40" s="29"/>
      <c r="G40" s="27">
        <v>150</v>
      </c>
      <c r="H40" s="27">
        <f t="shared" si="5"/>
        <v>0</v>
      </c>
      <c r="I40" s="27">
        <v>10</v>
      </c>
      <c r="J40" s="28">
        <f t="shared" si="0"/>
        <v>0</v>
      </c>
      <c r="K40" s="28">
        <f t="shared" si="1"/>
        <v>0</v>
      </c>
      <c r="L40" s="28" t="e">
        <f>K40/J4</f>
        <v>#DIV/0!</v>
      </c>
      <c r="M40" s="44"/>
    </row>
    <row r="41" spans="1:213" s="32" customFormat="1" x14ac:dyDescent="0.25">
      <c r="A41" s="22"/>
      <c r="B41" s="23" t="s">
        <v>64</v>
      </c>
      <c r="C41" s="24"/>
      <c r="D41" s="24"/>
      <c r="E41" s="24"/>
      <c r="F41" s="29"/>
      <c r="G41" s="27">
        <v>250</v>
      </c>
      <c r="H41" s="27">
        <f t="shared" si="5"/>
        <v>0</v>
      </c>
      <c r="I41" s="27">
        <v>10</v>
      </c>
      <c r="J41" s="28">
        <f t="shared" si="0"/>
        <v>0</v>
      </c>
      <c r="K41" s="28">
        <f t="shared" si="1"/>
        <v>0</v>
      </c>
      <c r="L41" s="28" t="e">
        <f>K41/J4</f>
        <v>#DIV/0!</v>
      </c>
      <c r="M41" s="44"/>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N41" s="20"/>
      <c r="EO41" s="20"/>
      <c r="EP41" s="20"/>
      <c r="EQ41" s="20"/>
      <c r="ER41" s="20"/>
      <c r="ES41" s="20"/>
      <c r="ET41" s="20"/>
      <c r="EU41" s="20"/>
      <c r="EV41" s="20"/>
      <c r="EW41" s="20"/>
      <c r="EX41" s="20"/>
      <c r="EY41" s="20"/>
      <c r="EZ41" s="20"/>
      <c r="FA41" s="20"/>
      <c r="FB41" s="20"/>
      <c r="FC41" s="20"/>
      <c r="FD41" s="20"/>
      <c r="FE41" s="20"/>
      <c r="FF41" s="20"/>
      <c r="FG41" s="20"/>
      <c r="FH41" s="20"/>
      <c r="FI41" s="20"/>
      <c r="FJ41" s="20"/>
      <c r="FK41" s="20"/>
      <c r="FL41" s="20"/>
      <c r="FM41" s="20"/>
      <c r="FN41" s="20"/>
      <c r="FO41" s="20"/>
      <c r="FP41" s="20"/>
      <c r="FQ41" s="20"/>
      <c r="FR41" s="20"/>
      <c r="FS41" s="20"/>
      <c r="FT41" s="20"/>
      <c r="FU41" s="20"/>
      <c r="FV41" s="20"/>
      <c r="FW41" s="20"/>
      <c r="FX41" s="20"/>
      <c r="FY41" s="20"/>
      <c r="FZ41" s="20"/>
      <c r="GA41" s="20"/>
      <c r="GB41" s="20"/>
      <c r="GC41" s="20"/>
      <c r="GD41" s="20"/>
      <c r="GE41" s="20"/>
      <c r="GF41" s="20"/>
      <c r="GG41" s="20"/>
      <c r="GH41" s="20"/>
      <c r="GI41" s="20"/>
      <c r="GJ41" s="20"/>
      <c r="GK41" s="20"/>
      <c r="GL41" s="20"/>
      <c r="GM41" s="20"/>
      <c r="GN41" s="20"/>
      <c r="GO41" s="20"/>
      <c r="GP41" s="20"/>
      <c r="GQ41" s="20"/>
      <c r="GR41" s="20"/>
      <c r="GS41" s="20"/>
      <c r="GT41" s="20"/>
      <c r="GU41" s="20"/>
      <c r="GV41" s="20"/>
      <c r="GW41" s="20"/>
      <c r="GX41" s="20"/>
      <c r="GY41" s="20"/>
      <c r="GZ41" s="20"/>
      <c r="HA41" s="20"/>
      <c r="HB41" s="20"/>
      <c r="HC41" s="20"/>
      <c r="HD41" s="20"/>
      <c r="HE41" s="20"/>
    </row>
    <row r="42" spans="1:213" s="20" customFormat="1" x14ac:dyDescent="0.25">
      <c r="A42" s="22">
        <v>2</v>
      </c>
      <c r="B42" s="23" t="s">
        <v>65</v>
      </c>
      <c r="C42" s="24"/>
      <c r="D42" s="24"/>
      <c r="E42" s="24"/>
      <c r="F42" s="29"/>
      <c r="G42" s="27">
        <v>375</v>
      </c>
      <c r="H42" s="27">
        <f t="shared" si="5"/>
        <v>750</v>
      </c>
      <c r="I42" s="27">
        <v>20</v>
      </c>
      <c r="J42" s="28">
        <f t="shared" si="0"/>
        <v>37.5</v>
      </c>
      <c r="K42" s="28">
        <f t="shared" si="1"/>
        <v>3.125</v>
      </c>
      <c r="L42" s="28" t="e">
        <f>K42/J4</f>
        <v>#DIV/0!</v>
      </c>
      <c r="M42" s="44"/>
    </row>
    <row r="43" spans="1:213" s="20" customFormat="1" x14ac:dyDescent="0.25">
      <c r="A43" s="22">
        <v>21</v>
      </c>
      <c r="B43" s="23" t="s">
        <v>83</v>
      </c>
      <c r="C43" s="24"/>
      <c r="D43" s="24"/>
      <c r="E43" s="24"/>
      <c r="F43" s="29"/>
      <c r="G43" s="27">
        <v>600</v>
      </c>
      <c r="H43" s="27">
        <f>A43*G43</f>
        <v>12600</v>
      </c>
      <c r="I43" s="27">
        <v>20</v>
      </c>
      <c r="J43" s="28">
        <f>H43/I43</f>
        <v>630</v>
      </c>
      <c r="K43" s="28">
        <f t="shared" si="1"/>
        <v>52.5</v>
      </c>
      <c r="L43" s="28" t="e">
        <f>K43/J4</f>
        <v>#DIV/0!</v>
      </c>
      <c r="M43" s="44"/>
    </row>
    <row r="44" spans="1:213" s="20" customFormat="1" x14ac:dyDescent="0.25">
      <c r="A44" s="22">
        <v>3</v>
      </c>
      <c r="B44" s="23" t="s">
        <v>85</v>
      </c>
      <c r="C44" s="24"/>
      <c r="D44" s="24"/>
      <c r="E44" s="24"/>
      <c r="F44" s="29"/>
      <c r="G44" s="27">
        <v>375</v>
      </c>
      <c r="H44" s="27">
        <f>A44*G44</f>
        <v>1125</v>
      </c>
      <c r="I44" s="27">
        <v>20</v>
      </c>
      <c r="J44" s="28">
        <f>H44/I44</f>
        <v>56.25</v>
      </c>
      <c r="K44" s="28">
        <f t="shared" si="1"/>
        <v>4.6875</v>
      </c>
      <c r="L44" s="28" t="e">
        <f>K44/J4</f>
        <v>#DIV/0!</v>
      </c>
      <c r="M44" s="44"/>
    </row>
    <row r="45" spans="1:213" s="20" customFormat="1" x14ac:dyDescent="0.25">
      <c r="A45" s="33"/>
      <c r="B45" s="23"/>
      <c r="C45" s="24"/>
      <c r="D45" s="24"/>
      <c r="E45" s="24"/>
      <c r="F45" s="29"/>
      <c r="G45" s="27"/>
      <c r="H45" s="27"/>
      <c r="I45" s="27"/>
      <c r="J45" s="27"/>
      <c r="K45" s="27"/>
      <c r="L45" s="27"/>
      <c r="M45" s="44"/>
    </row>
    <row r="46" spans="1:213" s="20" customFormat="1" x14ac:dyDescent="0.25">
      <c r="A46" s="33"/>
      <c r="B46" s="34"/>
      <c r="C46" s="35"/>
      <c r="D46" s="35"/>
      <c r="E46" s="35"/>
      <c r="F46" s="36"/>
      <c r="G46" s="27"/>
      <c r="H46" s="27"/>
      <c r="I46" s="27"/>
      <c r="J46" s="27"/>
      <c r="K46" s="27"/>
      <c r="L46" s="27"/>
      <c r="M46" s="44"/>
    </row>
    <row r="47" spans="1:213" s="20" customFormat="1" x14ac:dyDescent="0.25">
      <c r="A47" s="33"/>
      <c r="B47" s="23"/>
      <c r="C47" s="24"/>
      <c r="D47" s="24"/>
      <c r="E47" s="24"/>
      <c r="F47" s="29"/>
      <c r="G47" s="33"/>
      <c r="H47" s="33"/>
      <c r="I47" s="33"/>
      <c r="J47" s="33"/>
      <c r="K47" s="33"/>
      <c r="L47" s="33"/>
      <c r="M47" s="44"/>
    </row>
    <row r="48" spans="1:213" s="20" customFormat="1" x14ac:dyDescent="0.25">
      <c r="A48" s="33"/>
      <c r="B48" s="23"/>
      <c r="C48" s="24"/>
      <c r="D48" s="24"/>
      <c r="E48" s="24"/>
      <c r="F48" s="29"/>
      <c r="G48" s="33"/>
      <c r="H48" s="33"/>
      <c r="I48" s="33"/>
      <c r="J48" s="33"/>
      <c r="K48" s="33"/>
      <c r="L48" s="33"/>
      <c r="M48" s="44"/>
    </row>
    <row r="49" spans="1:13" s="20" customFormat="1" x14ac:dyDescent="0.25">
      <c r="A49" s="33"/>
      <c r="B49" s="23"/>
      <c r="C49" s="24"/>
      <c r="D49" s="24"/>
      <c r="E49" s="24"/>
      <c r="F49" s="29"/>
      <c r="G49" s="33"/>
      <c r="H49" s="33"/>
      <c r="I49" s="33"/>
      <c r="J49" s="33"/>
      <c r="K49" s="33"/>
      <c r="L49" s="33"/>
      <c r="M49" s="44"/>
    </row>
    <row r="50" spans="1:13" s="20" customFormat="1" x14ac:dyDescent="0.25">
      <c r="A50" s="33"/>
      <c r="B50" s="34"/>
      <c r="C50" s="35"/>
      <c r="D50" s="35"/>
      <c r="E50" s="35"/>
      <c r="F50" s="36"/>
      <c r="G50" s="33"/>
      <c r="H50" s="33"/>
      <c r="I50" s="33"/>
      <c r="J50" s="33"/>
      <c r="K50" s="33"/>
      <c r="L50" s="33"/>
      <c r="M50" s="44"/>
    </row>
    <row r="51" spans="1:13" s="20" customFormat="1" x14ac:dyDescent="0.25">
      <c r="A51" s="21"/>
      <c r="M51" s="44"/>
    </row>
    <row r="52" spans="1:13" s="20" customFormat="1" ht="15.6" x14ac:dyDescent="0.25">
      <c r="A52" s="21"/>
      <c r="E52" s="48" t="s">
        <v>66</v>
      </c>
      <c r="G52" s="45"/>
      <c r="H52" s="49">
        <f>SUM(H10:H51)</f>
        <v>1365165</v>
      </c>
      <c r="I52" s="49"/>
      <c r="J52" s="49">
        <f>SUM(J10:J43)</f>
        <v>36733.903571428571</v>
      </c>
      <c r="K52" s="49">
        <f>SUM(K10:K43)</f>
        <v>3061.1586309523809</v>
      </c>
      <c r="L52" s="49" t="e">
        <f>SUM(L10:L43)</f>
        <v>#DIV/0!</v>
      </c>
      <c r="M52" s="44"/>
    </row>
    <row r="53" spans="1:13" s="20" customFormat="1" x14ac:dyDescent="0.25">
      <c r="A53" s="21"/>
      <c r="M53" s="44"/>
    </row>
    <row r="54" spans="1:13" s="20" customFormat="1" x14ac:dyDescent="0.25">
      <c r="A54" s="21"/>
      <c r="B54" s="20" t="s">
        <v>67</v>
      </c>
      <c r="K54" s="20" t="s">
        <v>29</v>
      </c>
      <c r="M54" s="44"/>
    </row>
    <row r="55" spans="1:13" s="20" customFormat="1" ht="15.6" thickBot="1" x14ac:dyDescent="0.3">
      <c r="A55" s="37"/>
      <c r="B55" s="38"/>
      <c r="C55" s="38" t="s">
        <v>68</v>
      </c>
      <c r="D55" s="38"/>
      <c r="E55" s="38"/>
      <c r="F55" s="38"/>
      <c r="G55" s="38"/>
      <c r="H55" s="38"/>
      <c r="I55" s="38"/>
      <c r="J55" s="38"/>
      <c r="K55" s="38"/>
      <c r="L55" s="38"/>
      <c r="M55" s="50"/>
    </row>
    <row r="56" spans="1:13" s="20" customFormat="1" x14ac:dyDescent="0.25"/>
    <row r="57" spans="1:13" s="20" customFormat="1" x14ac:dyDescent="0.25"/>
    <row r="58" spans="1:13" s="20" customFormat="1" x14ac:dyDescent="0.25"/>
    <row r="59" spans="1:13" s="20" customFormat="1" x14ac:dyDescent="0.25"/>
    <row r="60" spans="1:13" s="20" customFormat="1" x14ac:dyDescent="0.25"/>
    <row r="61" spans="1:13" s="20" customFormat="1" x14ac:dyDescent="0.25"/>
    <row r="62" spans="1:13" s="20" customFormat="1" x14ac:dyDescent="0.25"/>
    <row r="63" spans="1:13" s="20" customFormat="1" x14ac:dyDescent="0.25"/>
    <row r="64" spans="1:13" s="20" customFormat="1" x14ac:dyDescent="0.25"/>
    <row r="65" s="20" customFormat="1" x14ac:dyDescent="0.25"/>
    <row r="66" s="20" customFormat="1" x14ac:dyDescent="0.25"/>
    <row r="67" s="20" customFormat="1" x14ac:dyDescent="0.25"/>
    <row r="68" s="20" customFormat="1" x14ac:dyDescent="0.25"/>
    <row r="69" s="20" customFormat="1" x14ac:dyDescent="0.25"/>
    <row r="70" s="20" customFormat="1" x14ac:dyDescent="0.25"/>
    <row r="71" s="20" customFormat="1" x14ac:dyDescent="0.25"/>
    <row r="72" s="20" customFormat="1" x14ac:dyDescent="0.25"/>
    <row r="73" s="20" customFormat="1" x14ac:dyDescent="0.25"/>
    <row r="74" s="20" customFormat="1" x14ac:dyDescent="0.25"/>
    <row r="75" s="20" customFormat="1" x14ac:dyDescent="0.25"/>
    <row r="76" s="20" customFormat="1" x14ac:dyDescent="0.25"/>
    <row r="77" s="20" customFormat="1" x14ac:dyDescent="0.25"/>
    <row r="78" s="20" customFormat="1" x14ac:dyDescent="0.25"/>
    <row r="79" s="20" customFormat="1" x14ac:dyDescent="0.25"/>
    <row r="80" s="20" customFormat="1" x14ac:dyDescent="0.25"/>
    <row r="81" s="20" customFormat="1" x14ac:dyDescent="0.25"/>
    <row r="82" s="20" customFormat="1" x14ac:dyDescent="0.25"/>
    <row r="83" s="20" customFormat="1" x14ac:dyDescent="0.25"/>
    <row r="84" s="20" customFormat="1" x14ac:dyDescent="0.25"/>
    <row r="85" s="20" customFormat="1" x14ac:dyDescent="0.25"/>
    <row r="86" s="20" customFormat="1" x14ac:dyDescent="0.25"/>
    <row r="87" s="20" customFormat="1" x14ac:dyDescent="0.25"/>
    <row r="88" s="20" customFormat="1" x14ac:dyDescent="0.25"/>
    <row r="89" s="20" customFormat="1" x14ac:dyDescent="0.25"/>
    <row r="90" s="20" customFormat="1" x14ac:dyDescent="0.25"/>
    <row r="91" s="20" customFormat="1" x14ac:dyDescent="0.25"/>
    <row r="92" s="20" customFormat="1" x14ac:dyDescent="0.25"/>
    <row r="93" s="20" customFormat="1" x14ac:dyDescent="0.25"/>
    <row r="94" s="20" customFormat="1" x14ac:dyDescent="0.25"/>
    <row r="95" s="20" customFormat="1" x14ac:dyDescent="0.25"/>
    <row r="96" s="20" customFormat="1" x14ac:dyDescent="0.25"/>
    <row r="97" s="20" customFormat="1" x14ac:dyDescent="0.25"/>
    <row r="98" s="20" customFormat="1" x14ac:dyDescent="0.25"/>
    <row r="99" s="20" customFormat="1" x14ac:dyDescent="0.25"/>
    <row r="100" s="20" customFormat="1" x14ac:dyDescent="0.25"/>
    <row r="101" s="20" customFormat="1" x14ac:dyDescent="0.25"/>
    <row r="102" s="20" customFormat="1" x14ac:dyDescent="0.25"/>
    <row r="103" s="20" customFormat="1" x14ac:dyDescent="0.25"/>
    <row r="104" s="20" customFormat="1" x14ac:dyDescent="0.25"/>
    <row r="105" s="20" customFormat="1" x14ac:dyDescent="0.25"/>
    <row r="106" s="20" customFormat="1" x14ac:dyDescent="0.25"/>
    <row r="107" s="20" customFormat="1" x14ac:dyDescent="0.25"/>
    <row r="108" s="20" customFormat="1" x14ac:dyDescent="0.25"/>
    <row r="109" s="20" customFormat="1" x14ac:dyDescent="0.25"/>
    <row r="110" s="20" customFormat="1" x14ac:dyDescent="0.25"/>
    <row r="111" s="20" customFormat="1" x14ac:dyDescent="0.25"/>
    <row r="112" s="20" customFormat="1" x14ac:dyDescent="0.25"/>
    <row r="113" s="20" customFormat="1" x14ac:dyDescent="0.25"/>
    <row r="114" s="20" customFormat="1" x14ac:dyDescent="0.25"/>
    <row r="115" s="20" customFormat="1" x14ac:dyDescent="0.25"/>
  </sheetData>
  <phoneticPr fontId="0" type="noConversion"/>
  <pageMargins left="0.25" right="0.25" top="0.5" bottom="0.5" header="0" footer="0"/>
  <pageSetup scale="63"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DPH Document" ma:contentTypeID="0x010100509694B9D961A845A54FD4DFC29DE5F200C43EA35969B6A24AA7F4E7DCB756E8C2" ma:contentTypeVersion="14" ma:contentTypeDescription="This is the Custom Document Type for use by CDPH" ma:contentTypeScope="" ma:versionID="02c151589919501a84df522bc1b4da28">
  <xsd:schema xmlns:xsd="http://www.w3.org/2001/XMLSchema" xmlns:p="http://schemas.microsoft.com/office/2006/metadata/properties" xmlns:ns1="http://schemas.microsoft.com/sharepoint/v3" xmlns:ns2="08d20643-fcde-45ea-a937-2ec378b594f6" targetNamespace="http://schemas.microsoft.com/office/2006/metadata/properties" ma:root="true" ma:fieldsID="a9563f9e177fc3a4ccb33455f616cd17" ns1:_="" ns2:_="">
    <xsd:import namespace="http://schemas.microsoft.com/sharepoint/v3"/>
    <xsd:import namespace="08d20643-fcde-45ea-a937-2ec378b594f6"/>
    <xsd:element name="properties">
      <xsd:complexType>
        <xsd:sequence>
          <xsd:element name="documentManagement">
            <xsd:complexType>
              <xsd:all>
                <xsd:element ref="ns1:PublishingContactName" minOccurs="0"/>
                <xsd:element ref="ns1:Language"/>
                <xsd:element ref="ns2:Organization"/>
                <xsd:element ref="ns2:Topics" minOccurs="0"/>
                <xsd:element ref="ns2:Abstract" minOccurs="0"/>
                <xsd:element ref="ns2:Reading_x0020_Level" minOccurs="0"/>
                <xsd:element ref="ns2:Target_x0020_Audience_x0020_Group" minOccurs="0"/>
                <xsd:element ref="ns2:HealthPubTopics" minOccurs="0"/>
                <xsd:element ref="ns2:Publication_x0020_Type" minOccurs="0"/>
                <xsd:element ref="ns1:PublishingExpirationDate" minOccurs="0"/>
                <xsd:element ref="ns1:PublishingStart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ContactName" ma:index="2" nillable="true" ma:displayName="Contact Name" ma:description="Enter the Program/Workgroup Name responsible for this page." ma:internalName="PublishingContactName" ma:readOnly="false">
      <xsd:simpleType>
        <xsd:restriction base="dms:Text">
          <xsd:maxLength value="255"/>
        </xsd:restriction>
      </xsd:simpleType>
    </xsd:element>
    <xsd:element name="Language" ma:index="3" ma:displayName="Language" ma:format="Dropdown" ma:internalName="Language" ma:readOnly="false">
      <xsd:simpleType>
        <xsd:restriction base="dms:Choice">
          <xsd:enumeration value="Arabic (Saudi Arabia)"/>
          <xsd:enumeration value="Armenian"/>
          <xsd:enumeration value="Bulgarian (Bulgaria)"/>
          <xsd:enumeration value="Cambodian"/>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arsi"/>
          <xsd:enumeration value="Finnish (Finland)"/>
          <xsd:enumeration value="French (France)"/>
          <xsd:enumeration value="German (Germany)"/>
          <xsd:enumeration value="Greek (Greece)"/>
          <xsd:enumeration value="Hebrew (Israel)"/>
          <xsd:enumeration value="Hindi (India)"/>
          <xsd:enumeration value="Hungarian (Hungary)"/>
          <xsd:enumeration value="Hmong"/>
          <xsd:enumeration value="Indonesian (Indonesia)"/>
          <xsd:enumeration value="Italian (Italy)"/>
          <xsd:enumeration value="Japanese (Japan)"/>
          <xsd:enumeration value="Korean (Korea)"/>
          <xsd:enumeration value="Laotian"/>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agalog"/>
          <xsd:enumeration value="Thai (Thailand)"/>
          <xsd:enumeration value="Turkish (Turkey)"/>
          <xsd:enumeration value="Ukrainian (Ukraine)"/>
          <xsd:enumeration value="Urdu (Islamic Republic of Pakistan)"/>
          <xsd:enumeration value="Vietnamese (Vietnam)"/>
        </xsd:restriction>
      </xsd:simpleType>
    </xsd:element>
    <xsd:element name="PublishingExpirationDate" ma:index="15" nillable="true" ma:displayName="Scheduling End Date" ma:description="" ma:hidden="true" ma:internalName="PublishingExpirationDate" ma:readOnly="false">
      <xsd:simpleType>
        <xsd:restriction base="dms:Unknown"/>
      </xsd:simpleType>
    </xsd:element>
    <xsd:element name="PublishingStartDate" ma:index="16" nillable="true" ma:displayName="Scheduling Start Date" ma:description="" ma:hidden="true" ma:internalName="PublishingStartDate" ma:readOnly="false">
      <xsd:simpleType>
        <xsd:restriction base="dms:Unknown"/>
      </xsd:simpleType>
    </xsd:element>
  </xsd:schema>
  <xsd:schema xmlns:xsd="http://www.w3.org/2001/XMLSchema" xmlns:dms="http://schemas.microsoft.com/office/2006/documentManagement/types" targetNamespace="08d20643-fcde-45ea-a937-2ec378b594f6" elementFormDefault="qualified">
    <xsd:import namespace="http://schemas.microsoft.com/office/2006/documentManagement/types"/>
    <xsd:element name="Organization" ma:index="4" ma:displayName="Organization" ma:list="{a36defa3-96f3-4a80-832e-ca38e007e7d9}" ma:internalName="Organization" ma:showField="Title" ma:web="0044b519-7918-4679-84f3-079214a2ae7a">
      <xsd:simpleType>
        <xsd:restriction base="dms:Lookup"/>
      </xsd:simpleType>
    </xsd:element>
    <xsd:element name="Topics" ma:index="5" nillable="true" ma:displayName="Topics" ma:description="This is the column used to add Topics Metadata to Pages and Documents in the CDPH Internet" ma:list="{01f12226-4c86-44b7-bc96-3ccb58f90f62}" ma:internalName="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Abstract" ma:index="6" nillable="true" ma:displayName="Abstract" ma:description="Use to provide a short summary of the Page or Document." ma:internalName="Abstract">
      <xsd:simpleType>
        <xsd:restriction base="dms:Note"/>
      </xsd:simpleType>
    </xsd:element>
    <xsd:element name="Reading_x0020_Level" ma:index="8" nillable="true" ma:displayName="Reading Grade Level" ma:description="The reading grade level indicates the number of years of education that a person needs to be able to understand the content of the web page on the first reading. Reading Grade Level formulas generally  take into consideration (1) the total number of words, and (2) the number syllables, as well as (3) the total number of sentences.&#10;" ma:format="Dropdown" ma:internalName="Reading_x0020_Level">
      <xsd:simpleType>
        <xsd:restriction base="dms:Choice">
          <xsd:enumeration value="Low Literacy – Adult"/>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element name="Target_x0020_Audience_x0020_Group" ma:index="9" nillable="true" ma:displayName="Target Audience Group" ma:list="{fc48fd2f-a954-4162-9255-5fe5d7f315f7}" ma:internalName="Target_x0020_Audience_x0020_Group"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HealthPubTopics" ma:index="10" nillable="true" ma:displayName="HealthPubTopics" ma:description="This contains the Topics List from the CDHS Health Publications Portal." ma:list="{2c9bccb1-450f-4cdc-876e-b9cf23335bfb}" ma:internalName="HealthPub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Publication_x0020_Type" ma:index="11" nillable="true" ma:displayName="Publication Type" ma:list="{23f6c0e2-b02d-4180-9eb7-ee78b21557ed}" ma:internalName="Publication_x0020_Type"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ma:readOnly="true"/>
        <xsd:element ref="dc:title" maxOccurs="1" ma:index="1" ma:displayName="Title"/>
        <xsd:element ref="dc:subject" minOccurs="0" maxOccurs="1"/>
        <xsd:element ref="dc:description" minOccurs="0" maxOccurs="1"/>
        <xsd:element name="keywords" minOccurs="0" maxOccurs="1" type="xsd:string" ma:index="7"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rget_x0020_Audience_x0020_Group xmlns="08d20643-fcde-45ea-a937-2ec378b594f6"/>
    <Topics xmlns="08d20643-fcde-45ea-a937-2ec378b594f6"/>
    <Abstract xmlns="08d20643-fcde-45ea-a937-2ec378b594f6">Budget Projection Expense</Abstract>
    <Reading_x0020_Level xmlns="08d20643-fcde-45ea-a937-2ec378b594f6" xsi:nil="true"/>
    <Organization xmlns="08d20643-fcde-45ea-a937-2ec378b594f6">327</Organization>
    <PublishingExpirationDate xmlns="http://schemas.microsoft.com/sharepoint/v3" xsi:nil="true"/>
    <PublishingStartDate xmlns="http://schemas.microsoft.com/sharepoint/v3" xsi:nil="true"/>
    <HealthPubTopics xmlns="08d20643-fcde-45ea-a937-2ec378b594f6"/>
    <PublishingContactName xmlns="http://schemas.microsoft.com/sharepoint/v3" xsi:nil="true"/>
    <Publication_x0020_Type xmlns="08d20643-fcde-45ea-a937-2ec378b594f6"/>
  </documentManagement>
</p:properties>
</file>

<file path=customXml/itemProps1.xml><?xml version="1.0" encoding="utf-8"?>
<ds:datastoreItem xmlns:ds="http://schemas.openxmlformats.org/officeDocument/2006/customXml" ds:itemID="{E9939570-FECA-4BCD-9581-C70A67E22428}">
  <ds:schemaRefs>
    <ds:schemaRef ds:uri="http://schemas.microsoft.com/office/2006/metadata/longProperties"/>
  </ds:schemaRefs>
</ds:datastoreItem>
</file>

<file path=customXml/itemProps2.xml><?xml version="1.0" encoding="utf-8"?>
<ds:datastoreItem xmlns:ds="http://schemas.openxmlformats.org/officeDocument/2006/customXml" ds:itemID="{2CC24A07-FBD4-4C25-B4B2-DCCBC944858C}">
  <ds:schemaRefs>
    <ds:schemaRef ds:uri="http://schemas.microsoft.com/sharepoint/v3/contenttype/forms"/>
  </ds:schemaRefs>
</ds:datastoreItem>
</file>

<file path=customXml/itemProps3.xml><?xml version="1.0" encoding="utf-8"?>
<ds:datastoreItem xmlns:ds="http://schemas.openxmlformats.org/officeDocument/2006/customXml" ds:itemID="{1B0ECFD7-8031-490B-AC83-C3A832B6C6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d20643-fcde-45ea-a937-2ec378b594f6"/>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B06A73A3-976D-48E5-9451-4C51788470F5}">
  <ds:schemaRefs>
    <ds:schemaRef ds:uri="http://schemas.microsoft.com/office/2006/metadata/properties"/>
    <ds:schemaRef ds:uri="http://schemas.microsoft.com/office/infopath/2007/PartnerControls"/>
    <ds:schemaRef ds:uri="http://schemas.microsoft.com/sharepoint/v3"/>
    <ds:schemaRef ds:uri="08d20643-fcde-45ea-a937-2ec378b594f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5-Year Projection</vt:lpstr>
      <vt:lpstr>CIP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Projection Expense</dc:title>
  <dc:creator>Tawn, Jennifer@Waterboards</dc:creator>
  <cp:lastModifiedBy>Bird, Jodi</cp:lastModifiedBy>
  <cp:lastPrinted>2023-06-22T20:36:41Z</cp:lastPrinted>
  <dcterms:created xsi:type="dcterms:W3CDTF">2003-02-19T00:22:23Z</dcterms:created>
  <dcterms:modified xsi:type="dcterms:W3CDTF">2025-04-09T17:53:31Z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CDPH Document</vt:lpwstr>
  </property>
  <property fmtid="{D5CDD505-2E9C-101B-9397-08002B2CF9AE}" pid="3" name="Nav">
    <vt:lpwstr/>
  </property>
  <property fmtid="{D5CDD505-2E9C-101B-9397-08002B2CF9AE}" pid="4" name="display_urn:schemas-microsoft-com:office:office#Editor">
    <vt:lpwstr>System Account</vt:lpwstr>
  </property>
  <property fmtid="{D5CDD505-2E9C-101B-9397-08002B2CF9AE}" pid="5" name="xd_Signature">
    <vt:lpwstr/>
  </property>
  <property fmtid="{D5CDD505-2E9C-101B-9397-08002B2CF9AE}" pid="6" name="TemplateUrl">
    <vt:lpwstr/>
  </property>
  <property fmtid="{D5CDD505-2E9C-101B-9397-08002B2CF9AE}" pid="7" name="xd_ProgID">
    <vt:lpwstr/>
  </property>
  <property fmtid="{D5CDD505-2E9C-101B-9397-08002B2CF9AE}" pid="8" name="display_urn:schemas-microsoft-com:office:office#Author">
    <vt:lpwstr>System Account</vt:lpwstr>
  </property>
</Properties>
</file>